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Org\BLW_1010_INFO\Agrarbericht 2021\Datenreihen_noch zu kontrollieren\Umwelt\"/>
    </mc:Choice>
  </mc:AlternateContent>
  <bookViews>
    <workbookView xWindow="1005" yWindow="1035" windowWidth="19485" windowHeight="7320"/>
  </bookViews>
  <sheets>
    <sheet name="AUM National" sheetId="4" r:id="rId1"/>
  </sheets>
  <calcPr calcId="162913"/>
</workbook>
</file>

<file path=xl/calcChain.xml><?xml version="1.0" encoding="utf-8"?>
<calcChain xmlns="http://schemas.openxmlformats.org/spreadsheetml/2006/main">
  <c r="D5" i="4" l="1"/>
  <c r="H5" i="4"/>
  <c r="I5" i="4"/>
  <c r="J5" i="4"/>
  <c r="L5" i="4"/>
  <c r="P5" i="4"/>
  <c r="Q5" i="4"/>
  <c r="R5" i="4"/>
  <c r="T5" i="4"/>
  <c r="X5" i="4"/>
  <c r="Y5" i="4"/>
  <c r="Z5" i="4"/>
  <c r="AB5" i="4"/>
  <c r="AF5" i="4"/>
  <c r="D6" i="4"/>
  <c r="E6" i="4"/>
  <c r="E5" i="4" s="1"/>
  <c r="F6" i="4"/>
  <c r="F5" i="4" s="1"/>
  <c r="G6" i="4"/>
  <c r="G5" i="4" s="1"/>
  <c r="H6" i="4"/>
  <c r="I6" i="4"/>
  <c r="J6" i="4"/>
  <c r="K6" i="4"/>
  <c r="K5" i="4" s="1"/>
  <c r="L6" i="4"/>
  <c r="M6" i="4"/>
  <c r="M5" i="4" s="1"/>
  <c r="N6" i="4"/>
  <c r="N5" i="4" s="1"/>
  <c r="O6" i="4"/>
  <c r="O5" i="4" s="1"/>
  <c r="P6" i="4"/>
  <c r="Q6" i="4"/>
  <c r="R6" i="4"/>
  <c r="S6" i="4"/>
  <c r="S5" i="4" s="1"/>
  <c r="T6" i="4"/>
  <c r="U6" i="4"/>
  <c r="U5" i="4" s="1"/>
  <c r="V6" i="4"/>
  <c r="V16" i="4" s="1"/>
  <c r="W6" i="4"/>
  <c r="W16" i="4" s="1"/>
  <c r="X6" i="4"/>
  <c r="Y6" i="4"/>
  <c r="Z6" i="4"/>
  <c r="AA6" i="4"/>
  <c r="AA5" i="4" s="1"/>
  <c r="AB6" i="4"/>
  <c r="AC6" i="4"/>
  <c r="AC5" i="4" s="1"/>
  <c r="AD6" i="4"/>
  <c r="AD5" i="4" s="1"/>
  <c r="AE6" i="4"/>
  <c r="AE5" i="4" s="1"/>
  <c r="AF6"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F16" i="4"/>
  <c r="G16" i="4"/>
  <c r="H16" i="4"/>
  <c r="I16" i="4"/>
  <c r="J16" i="4"/>
  <c r="N16" i="4"/>
  <c r="P16" i="4"/>
  <c r="Q16" i="4"/>
  <c r="R16" i="4"/>
  <c r="X16" i="4"/>
  <c r="Y16" i="4"/>
  <c r="Z16" i="4"/>
  <c r="AF16" i="4"/>
  <c r="D44" i="4"/>
  <c r="E44" i="4"/>
  <c r="F44" i="4"/>
  <c r="G44" i="4"/>
  <c r="H44" i="4"/>
  <c r="I44" i="4"/>
  <c r="J44" i="4"/>
  <c r="K44" i="4"/>
  <c r="L44" i="4"/>
  <c r="M44" i="4"/>
  <c r="N44" i="4"/>
  <c r="O44" i="4"/>
  <c r="P44" i="4"/>
  <c r="Q44" i="4"/>
  <c r="R44" i="4"/>
  <c r="S44" i="4"/>
  <c r="T44" i="4"/>
  <c r="U44" i="4"/>
  <c r="V44" i="4"/>
  <c r="W44" i="4"/>
  <c r="X44" i="4"/>
  <c r="Y44" i="4"/>
  <c r="Z44" i="4"/>
  <c r="AA44" i="4"/>
  <c r="AB44" i="4"/>
  <c r="AC44" i="4"/>
  <c r="AD44" i="4"/>
  <c r="AE44" i="4"/>
  <c r="AF44" i="4"/>
  <c r="AG44" i="4"/>
  <c r="AG16" i="4"/>
  <c r="D41" i="4"/>
  <c r="E41" i="4"/>
  <c r="E34" i="4" s="1"/>
  <c r="F41" i="4"/>
  <c r="G41" i="4"/>
  <c r="H41" i="4"/>
  <c r="I41" i="4"/>
  <c r="I34" i="4" s="1"/>
  <c r="J41" i="4"/>
  <c r="K41" i="4"/>
  <c r="L41" i="4"/>
  <c r="M41" i="4"/>
  <c r="M34" i="4" s="1"/>
  <c r="N41" i="4"/>
  <c r="O41" i="4"/>
  <c r="P41" i="4"/>
  <c r="Q41" i="4"/>
  <c r="Q34" i="4" s="1"/>
  <c r="R41" i="4"/>
  <c r="S41" i="4"/>
  <c r="T41" i="4"/>
  <c r="U41" i="4"/>
  <c r="U34" i="4" s="1"/>
  <c r="V41" i="4"/>
  <c r="W41" i="4"/>
  <c r="X41" i="4"/>
  <c r="Y41" i="4"/>
  <c r="Y34" i="4" s="1"/>
  <c r="Z41" i="4"/>
  <c r="AA41" i="4"/>
  <c r="AB41" i="4"/>
  <c r="AC41" i="4"/>
  <c r="AC34" i="4" s="1"/>
  <c r="AD41" i="4"/>
  <c r="AE41" i="4"/>
  <c r="AF41" i="4"/>
  <c r="D34" i="4"/>
  <c r="F34" i="4"/>
  <c r="G34" i="4"/>
  <c r="H34" i="4"/>
  <c r="J34" i="4"/>
  <c r="K34" i="4"/>
  <c r="L34" i="4"/>
  <c r="N34" i="4"/>
  <c r="O34" i="4"/>
  <c r="P34" i="4"/>
  <c r="R34" i="4"/>
  <c r="S34" i="4"/>
  <c r="T34" i="4"/>
  <c r="V34" i="4"/>
  <c r="W34" i="4"/>
  <c r="X34" i="4"/>
  <c r="Z34" i="4"/>
  <c r="AA34" i="4"/>
  <c r="AB34" i="4"/>
  <c r="AD34" i="4"/>
  <c r="AE34" i="4"/>
  <c r="AF34" i="4"/>
  <c r="D35" i="4"/>
  <c r="E35" i="4"/>
  <c r="F35" i="4"/>
  <c r="G35" i="4"/>
  <c r="H35" i="4"/>
  <c r="I35" i="4"/>
  <c r="J35" i="4"/>
  <c r="K35" i="4"/>
  <c r="L35" i="4"/>
  <c r="M35" i="4"/>
  <c r="N35" i="4"/>
  <c r="O35" i="4"/>
  <c r="P35" i="4"/>
  <c r="Q35" i="4"/>
  <c r="R35" i="4"/>
  <c r="S35" i="4"/>
  <c r="T35" i="4"/>
  <c r="U35" i="4"/>
  <c r="V35" i="4"/>
  <c r="W35" i="4"/>
  <c r="X35" i="4"/>
  <c r="Y35" i="4"/>
  <c r="Z35" i="4"/>
  <c r="AA35" i="4"/>
  <c r="AB35" i="4"/>
  <c r="AC35" i="4"/>
  <c r="AD35" i="4"/>
  <c r="AE35" i="4"/>
  <c r="AF35" i="4"/>
  <c r="AG34" i="4"/>
  <c r="AG41" i="4"/>
  <c r="AG35" i="4"/>
  <c r="D46" i="4"/>
  <c r="E46" i="4"/>
  <c r="F46" i="4"/>
  <c r="G46" i="4"/>
  <c r="H46" i="4"/>
  <c r="I46" i="4"/>
  <c r="D54" i="4"/>
  <c r="E54" i="4"/>
  <c r="F54" i="4"/>
  <c r="G54" i="4"/>
  <c r="H54" i="4"/>
  <c r="I54" i="4"/>
  <c r="D55" i="4"/>
  <c r="E55" i="4"/>
  <c r="F55" i="4"/>
  <c r="G55" i="4"/>
  <c r="H55" i="4"/>
  <c r="I55" i="4"/>
  <c r="D62" i="4"/>
  <c r="E62" i="4"/>
  <c r="F62" i="4"/>
  <c r="G62" i="4"/>
  <c r="H62" i="4"/>
  <c r="I62" i="4"/>
  <c r="AG5" i="4"/>
  <c r="AG13" i="4"/>
  <c r="AG6" i="4"/>
  <c r="AD16" i="4" l="1"/>
  <c r="AE16" i="4"/>
  <c r="O16" i="4"/>
  <c r="W5" i="4"/>
  <c r="T16" i="4"/>
  <c r="V5" i="4"/>
  <c r="AA16" i="4"/>
  <c r="S16" i="4"/>
  <c r="K16" i="4"/>
  <c r="AC16" i="4"/>
  <c r="U16" i="4"/>
  <c r="M16" i="4"/>
  <c r="E16" i="4"/>
  <c r="AB16" i="4"/>
  <c r="L16" i="4"/>
  <c r="D16" i="4"/>
  <c r="V86" i="4" l="1"/>
  <c r="W86" i="4"/>
  <c r="X86" i="4"/>
  <c r="Y86" i="4"/>
  <c r="Z86" i="4"/>
  <c r="AA86" i="4"/>
  <c r="AB86" i="4"/>
  <c r="AC86" i="4"/>
  <c r="AD86" i="4"/>
  <c r="AE86" i="4"/>
  <c r="AF86" i="4"/>
  <c r="AG86" i="4"/>
  <c r="AH86" i="4"/>
  <c r="E18" i="4" l="1"/>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D18" i="4"/>
  <c r="J46" i="4"/>
  <c r="K46" i="4"/>
  <c r="L46" i="4"/>
  <c r="M46" i="4"/>
  <c r="N46" i="4"/>
  <c r="O46" i="4"/>
  <c r="P46" i="4"/>
  <c r="Q46" i="4"/>
  <c r="R46" i="4"/>
  <c r="S46" i="4"/>
  <c r="T46" i="4"/>
  <c r="U46" i="4"/>
  <c r="V46" i="4"/>
  <c r="W46" i="4"/>
  <c r="X46" i="4"/>
  <c r="Y46" i="4"/>
  <c r="Z46" i="4"/>
  <c r="AA46" i="4"/>
  <c r="AB46" i="4"/>
  <c r="AC46" i="4"/>
  <c r="AD46" i="4"/>
  <c r="AE46" i="4"/>
  <c r="AF46" i="4"/>
  <c r="AG46" i="4"/>
  <c r="E105" i="4"/>
  <c r="F105" i="4"/>
  <c r="G105" i="4"/>
  <c r="H105" i="4"/>
  <c r="I105" i="4"/>
  <c r="J105" i="4"/>
  <c r="K105" i="4"/>
  <c r="L105" i="4"/>
  <c r="M105" i="4"/>
  <c r="N105" i="4"/>
  <c r="O105" i="4"/>
  <c r="P105" i="4"/>
  <c r="Q105" i="4"/>
  <c r="R105" i="4"/>
  <c r="S105" i="4"/>
  <c r="T105" i="4"/>
  <c r="U105" i="4"/>
  <c r="V105" i="4"/>
  <c r="W105" i="4"/>
  <c r="X105" i="4"/>
  <c r="Y105" i="4"/>
  <c r="Z105" i="4"/>
  <c r="AA105" i="4"/>
  <c r="AB105" i="4"/>
  <c r="AC105" i="4"/>
  <c r="AD105" i="4"/>
  <c r="AE105" i="4"/>
  <c r="AF105" i="4"/>
  <c r="AG105" i="4"/>
  <c r="AH105" i="4"/>
  <c r="D105" i="4"/>
  <c r="D97" i="4"/>
  <c r="E97" i="4"/>
  <c r="F97" i="4"/>
  <c r="G97" i="4"/>
  <c r="H97" i="4"/>
  <c r="I97" i="4"/>
  <c r="J97" i="4"/>
  <c r="K97" i="4"/>
  <c r="L97" i="4"/>
  <c r="M97" i="4"/>
  <c r="N97" i="4"/>
  <c r="O97" i="4"/>
  <c r="P97" i="4"/>
  <c r="Q97" i="4"/>
  <c r="R97" i="4"/>
  <c r="S97" i="4"/>
  <c r="T97" i="4"/>
  <c r="U97" i="4"/>
  <c r="V97" i="4"/>
  <c r="W97" i="4"/>
  <c r="X97" i="4"/>
  <c r="Y97" i="4"/>
  <c r="Z97" i="4"/>
  <c r="AA97" i="4"/>
  <c r="AB97" i="4"/>
  <c r="AC97" i="4"/>
  <c r="AD97" i="4"/>
  <c r="AE97" i="4"/>
  <c r="AF97" i="4"/>
  <c r="AG97" i="4"/>
  <c r="AH97" i="4"/>
  <c r="AH102" i="4"/>
  <c r="AH98" i="4"/>
  <c r="E98" i="4"/>
  <c r="F98" i="4"/>
  <c r="G98" i="4"/>
  <c r="H98" i="4"/>
  <c r="I98" i="4"/>
  <c r="J98" i="4"/>
  <c r="K98" i="4"/>
  <c r="L98" i="4"/>
  <c r="M98" i="4"/>
  <c r="N98" i="4"/>
  <c r="O98" i="4"/>
  <c r="P98" i="4"/>
  <c r="Q98" i="4"/>
  <c r="R98" i="4"/>
  <c r="S98" i="4"/>
  <c r="T98" i="4"/>
  <c r="U98" i="4"/>
  <c r="V98" i="4"/>
  <c r="W98" i="4"/>
  <c r="X98" i="4"/>
  <c r="Y98" i="4"/>
  <c r="Z98" i="4"/>
  <c r="AA98" i="4"/>
  <c r="AB98" i="4"/>
  <c r="AC98" i="4"/>
  <c r="AD98" i="4"/>
  <c r="AE98" i="4"/>
  <c r="AF98" i="4"/>
  <c r="AG98" i="4"/>
  <c r="D98" i="4"/>
  <c r="J54" i="4" l="1"/>
  <c r="K54" i="4"/>
  <c r="L54" i="4"/>
  <c r="M54" i="4"/>
  <c r="N54" i="4"/>
  <c r="O54" i="4"/>
  <c r="P54" i="4"/>
  <c r="Q54" i="4"/>
  <c r="R54" i="4"/>
  <c r="S54" i="4"/>
  <c r="T54" i="4"/>
  <c r="U54" i="4"/>
  <c r="V54" i="4"/>
  <c r="W54" i="4"/>
  <c r="X54" i="4"/>
  <c r="Y54" i="4"/>
  <c r="Z54" i="4"/>
  <c r="AA54" i="4"/>
  <c r="AB54" i="4"/>
  <c r="AC54" i="4"/>
  <c r="AD54" i="4"/>
  <c r="AE54" i="4"/>
  <c r="AF54" i="4"/>
  <c r="AG54" i="4"/>
  <c r="J55" i="4"/>
  <c r="K55" i="4"/>
  <c r="L55" i="4"/>
  <c r="M55" i="4"/>
  <c r="N55" i="4"/>
  <c r="O55" i="4"/>
  <c r="P55" i="4"/>
  <c r="Q55" i="4"/>
  <c r="R55" i="4"/>
  <c r="S55" i="4"/>
  <c r="T55" i="4"/>
  <c r="U55" i="4"/>
  <c r="V55" i="4"/>
  <c r="W55" i="4"/>
  <c r="X55" i="4"/>
  <c r="Y55" i="4"/>
  <c r="Z55" i="4"/>
  <c r="AA55" i="4"/>
  <c r="AB55" i="4"/>
  <c r="AC55" i="4"/>
  <c r="AD55" i="4"/>
  <c r="AE55" i="4"/>
  <c r="AF55" i="4"/>
  <c r="AG55" i="4"/>
  <c r="J62" i="4"/>
  <c r="K62" i="4"/>
  <c r="L62" i="4"/>
  <c r="M62" i="4"/>
  <c r="N62" i="4"/>
  <c r="O62" i="4"/>
  <c r="P62" i="4"/>
  <c r="Q62" i="4"/>
  <c r="R62" i="4"/>
  <c r="S62" i="4"/>
  <c r="T62" i="4"/>
  <c r="U62" i="4"/>
  <c r="V62" i="4"/>
  <c r="W62" i="4"/>
  <c r="X62" i="4"/>
  <c r="Y62" i="4"/>
  <c r="Z62" i="4"/>
  <c r="AA62" i="4"/>
  <c r="AB62" i="4"/>
  <c r="AC62" i="4"/>
  <c r="AD62" i="4"/>
  <c r="AE62" i="4"/>
  <c r="AF62" i="4"/>
  <c r="AG62" i="4"/>
</calcChain>
</file>

<file path=xl/sharedStrings.xml><?xml version="1.0" encoding="utf-8"?>
<sst xmlns="http://schemas.openxmlformats.org/spreadsheetml/2006/main" count="416" uniqueCount="125">
  <si>
    <t>t</t>
  </si>
  <si>
    <t>%</t>
  </si>
  <si>
    <t>:</t>
  </si>
  <si>
    <t>% (1990 = 100%)</t>
  </si>
  <si>
    <t>Bodennutzung</t>
  </si>
  <si>
    <t>Stickstoff</t>
  </si>
  <si>
    <t>N-Bilanz</t>
  </si>
  <si>
    <t>P-Bilanz</t>
  </si>
  <si>
    <t>Einheit</t>
  </si>
  <si>
    <t>Input gesamt</t>
  </si>
  <si>
    <t>Importierte Futtermittel</t>
  </si>
  <si>
    <t>Mineraldünger (Landwirtschaft)</t>
  </si>
  <si>
    <t>Recyclingdünger</t>
  </si>
  <si>
    <t>Saatgutimport</t>
  </si>
  <si>
    <t>N-Fixierung</t>
  </si>
  <si>
    <t>Atmosphärische Deposition</t>
  </si>
  <si>
    <t>Output gesamt</t>
  </si>
  <si>
    <t>Pflanzliche Produkte</t>
  </si>
  <si>
    <t>Tierische Produkte (mit Hofdünger)</t>
  </si>
  <si>
    <t>N-Effizienz</t>
  </si>
  <si>
    <t>Ammoniakemissionen gesamt</t>
  </si>
  <si>
    <t>Pflanzenbau</t>
  </si>
  <si>
    <t>Nach Emissionsstufen:</t>
  </si>
  <si>
    <t>Weide</t>
  </si>
  <si>
    <t>Stall/Laufhof</t>
  </si>
  <si>
    <t>Nach Tierart:</t>
  </si>
  <si>
    <t>Rinder</t>
  </si>
  <si>
    <t>Schweine</t>
  </si>
  <si>
    <t>Geflügel</t>
  </si>
  <si>
    <t>Andere</t>
  </si>
  <si>
    <t>Phosphor</t>
  </si>
  <si>
    <t>P-Effizienz</t>
  </si>
  <si>
    <t>Klima und Energie</t>
  </si>
  <si>
    <t>Treibhausgasemissionen gesamt</t>
  </si>
  <si>
    <t>Energienutzung</t>
  </si>
  <si>
    <t>Mineraldünger</t>
  </si>
  <si>
    <t>Import Futtermittel</t>
  </si>
  <si>
    <t>Treibstoffe</t>
  </si>
  <si>
    <t>Brennstoffe</t>
  </si>
  <si>
    <t>Erneuerbare Energien (inkl. Holz)</t>
  </si>
  <si>
    <t>BFF im Talgebiet</t>
  </si>
  <si>
    <t>BFF im Berggebiet</t>
  </si>
  <si>
    <t>Vernetzung</t>
  </si>
  <si>
    <t>Landwirtschaftsfläche gesamt</t>
  </si>
  <si>
    <t>Landwirtschaftliche Nutzfläche (LN)</t>
  </si>
  <si>
    <t>Normalstoss (NST)</t>
  </si>
  <si>
    <t>NST</t>
  </si>
  <si>
    <t>Naturnahe Bewirtschaftung</t>
  </si>
  <si>
    <t>% der LN</t>
  </si>
  <si>
    <t>davon Bio</t>
  </si>
  <si>
    <t>Produktionsmittel</t>
  </si>
  <si>
    <t>Pflanzenschutzmittelverkäufe gesamt</t>
  </si>
  <si>
    <t>t Wirkstoff</t>
  </si>
  <si>
    <t>Herbizide</t>
  </si>
  <si>
    <t>Wachstumsregulatoren</t>
  </si>
  <si>
    <t>Stickstoff (N)</t>
  </si>
  <si>
    <t>Kraftfuttermittelverbrauch gesamt</t>
  </si>
  <si>
    <t>Inlandproduktion gesamt</t>
  </si>
  <si>
    <t>CH Futtergetreide</t>
  </si>
  <si>
    <t>CH Ölsaatkuchen</t>
  </si>
  <si>
    <t xml:space="preserve">CH andere </t>
  </si>
  <si>
    <t>Import gesamt</t>
  </si>
  <si>
    <t>Anteil importierter Kraftfuttermittel</t>
  </si>
  <si>
    <t>Viehbestand gesamt</t>
  </si>
  <si>
    <t>Tierhaltung</t>
  </si>
  <si>
    <t>Agrarumweltindikatoren und -kennzahlen auf nationaler Ebene</t>
  </si>
  <si>
    <t>Biologische Qualität (QII)</t>
  </si>
  <si>
    <t>Energiebedarf gesamt</t>
  </si>
  <si>
    <t>Bedarf indirekte Energie gesamt</t>
  </si>
  <si>
    <t>Bedarf direkte Energie gesamt</t>
  </si>
  <si>
    <t>Elektrizität</t>
  </si>
  <si>
    <t>Gebäude</t>
  </si>
  <si>
    <t>Maschinen</t>
  </si>
  <si>
    <t>Bereitstellung direkte Energie</t>
  </si>
  <si>
    <r>
      <t>Entwicklung von N-Bilanz und N-Effizienz</t>
    </r>
    <r>
      <rPr>
        <b/>
        <vertAlign val="superscript"/>
        <sz val="12"/>
        <color theme="1"/>
        <rFont val="Calibri"/>
        <family val="2"/>
        <scheme val="minor"/>
      </rPr>
      <t>1</t>
    </r>
  </si>
  <si>
    <r>
      <t>Entwicklung der Ammoniakemissionen</t>
    </r>
    <r>
      <rPr>
        <b/>
        <vertAlign val="superscript"/>
        <sz val="12"/>
        <color theme="1"/>
        <rFont val="Calibri"/>
        <family val="2"/>
        <scheme val="minor"/>
      </rPr>
      <t>2</t>
    </r>
  </si>
  <si>
    <r>
      <t>×10</t>
    </r>
    <r>
      <rPr>
        <b/>
        <vertAlign val="superscript"/>
        <sz val="10"/>
        <color theme="1"/>
        <rFont val="Calibri"/>
        <family val="2"/>
        <scheme val="minor"/>
      </rPr>
      <t>3</t>
    </r>
    <r>
      <rPr>
        <b/>
        <sz val="10"/>
        <color theme="1"/>
        <rFont val="Calibri"/>
        <family val="2"/>
        <scheme val="minor"/>
      </rPr>
      <t xml:space="preserve"> t NH</t>
    </r>
    <r>
      <rPr>
        <b/>
        <vertAlign val="subscript"/>
        <sz val="10"/>
        <color theme="1"/>
        <rFont val="Calibri"/>
        <family val="2"/>
        <scheme val="minor"/>
      </rPr>
      <t>3</t>
    </r>
    <r>
      <rPr>
        <b/>
        <sz val="10"/>
        <color theme="1"/>
        <rFont val="Calibri"/>
        <family val="2"/>
        <scheme val="minor"/>
      </rPr>
      <t>-N</t>
    </r>
  </si>
  <si>
    <r>
      <t>×10</t>
    </r>
    <r>
      <rPr>
        <vertAlign val="superscript"/>
        <sz val="10"/>
        <color theme="1"/>
        <rFont val="Calibri"/>
        <family val="2"/>
        <scheme val="minor"/>
      </rPr>
      <t>3</t>
    </r>
    <r>
      <rPr>
        <sz val="10"/>
        <color theme="1"/>
        <rFont val="Calibri"/>
        <family val="2"/>
        <scheme val="minor"/>
      </rPr>
      <t xml:space="preserve"> t NH</t>
    </r>
    <r>
      <rPr>
        <vertAlign val="subscript"/>
        <sz val="10"/>
        <color theme="1"/>
        <rFont val="Calibri"/>
        <family val="2"/>
        <scheme val="minor"/>
      </rPr>
      <t>3</t>
    </r>
    <r>
      <rPr>
        <sz val="10"/>
        <color theme="1"/>
        <rFont val="Calibri"/>
        <family val="2"/>
        <scheme val="minor"/>
      </rPr>
      <t>-N</t>
    </r>
  </si>
  <si>
    <r>
      <t>Entwicklung von P-Bilanz und P-Effizienz</t>
    </r>
    <r>
      <rPr>
        <b/>
        <vertAlign val="superscript"/>
        <sz val="12"/>
        <color theme="1"/>
        <rFont val="Calibri"/>
        <family val="2"/>
        <scheme val="minor"/>
      </rPr>
      <t>3</t>
    </r>
  </si>
  <si>
    <r>
      <t>Entwicklung der Treibhausgasemissionen</t>
    </r>
    <r>
      <rPr>
        <b/>
        <vertAlign val="superscript"/>
        <sz val="12"/>
        <color theme="1"/>
        <rFont val="Calibri"/>
        <family val="2"/>
        <scheme val="minor"/>
      </rPr>
      <t>4</t>
    </r>
  </si>
  <si>
    <r>
      <t>×10</t>
    </r>
    <r>
      <rPr>
        <b/>
        <vertAlign val="superscript"/>
        <sz val="10"/>
        <color theme="1"/>
        <rFont val="Calibri"/>
        <family val="2"/>
        <scheme val="minor"/>
      </rPr>
      <t>6</t>
    </r>
    <r>
      <rPr>
        <b/>
        <sz val="10"/>
        <color theme="1"/>
        <rFont val="Calibri"/>
        <family val="2"/>
        <scheme val="minor"/>
      </rPr>
      <t xml:space="preserve"> t CO</t>
    </r>
    <r>
      <rPr>
        <b/>
        <vertAlign val="subscript"/>
        <sz val="10"/>
        <color theme="1"/>
        <rFont val="Calibri"/>
        <family val="2"/>
        <scheme val="minor"/>
      </rPr>
      <t>2</t>
    </r>
    <r>
      <rPr>
        <b/>
        <sz val="10"/>
        <color theme="1"/>
        <rFont val="Calibri"/>
        <family val="2"/>
        <scheme val="minor"/>
      </rPr>
      <t>-Äqui.</t>
    </r>
  </si>
  <si>
    <r>
      <t>Verdauung Nutztiere</t>
    </r>
    <r>
      <rPr>
        <vertAlign val="superscript"/>
        <sz val="10"/>
        <color theme="1"/>
        <rFont val="Calibri"/>
        <family val="2"/>
        <scheme val="minor"/>
      </rPr>
      <t>4a</t>
    </r>
  </si>
  <si>
    <r>
      <t>×10</t>
    </r>
    <r>
      <rPr>
        <vertAlign val="superscript"/>
        <sz val="10"/>
        <color theme="1"/>
        <rFont val="Calibri"/>
        <family val="2"/>
        <scheme val="minor"/>
      </rPr>
      <t>6</t>
    </r>
    <r>
      <rPr>
        <sz val="10"/>
        <color theme="1"/>
        <rFont val="Calibri"/>
        <family val="2"/>
        <scheme val="minor"/>
      </rPr>
      <t xml:space="preserve"> t CO</t>
    </r>
    <r>
      <rPr>
        <vertAlign val="subscript"/>
        <sz val="10"/>
        <color theme="1"/>
        <rFont val="Calibri"/>
        <family val="2"/>
        <scheme val="minor"/>
      </rPr>
      <t>2</t>
    </r>
    <r>
      <rPr>
        <sz val="10"/>
        <color theme="1"/>
        <rFont val="Calibri"/>
        <family val="2"/>
        <scheme val="minor"/>
      </rPr>
      <t>-Äqui.</t>
    </r>
  </si>
  <si>
    <r>
      <t>Entwicklung des Energiebedarfs</t>
    </r>
    <r>
      <rPr>
        <b/>
        <vertAlign val="superscript"/>
        <sz val="12"/>
        <color theme="1"/>
        <rFont val="Calibri"/>
        <family val="2"/>
        <scheme val="minor"/>
      </rPr>
      <t>5</t>
    </r>
  </si>
  <si>
    <r>
      <t>×10</t>
    </r>
    <r>
      <rPr>
        <b/>
        <vertAlign val="superscript"/>
        <sz val="10"/>
        <color theme="1"/>
        <rFont val="Calibri"/>
        <family val="2"/>
        <scheme val="minor"/>
      </rPr>
      <t>12</t>
    </r>
    <r>
      <rPr>
        <b/>
        <sz val="10"/>
        <color theme="1"/>
        <rFont val="Calibri"/>
        <family val="2"/>
        <scheme val="minor"/>
      </rPr>
      <t xml:space="preserve"> J</t>
    </r>
  </si>
  <si>
    <r>
      <t>×10</t>
    </r>
    <r>
      <rPr>
        <vertAlign val="superscript"/>
        <sz val="10"/>
        <color theme="1"/>
        <rFont val="Calibri"/>
        <family val="2"/>
        <scheme val="minor"/>
      </rPr>
      <t>12</t>
    </r>
    <r>
      <rPr>
        <sz val="10"/>
        <color theme="1"/>
        <rFont val="Calibri"/>
        <family val="2"/>
        <scheme val="minor"/>
      </rPr>
      <t xml:space="preserve"> J</t>
    </r>
  </si>
  <si>
    <r>
      <t>Energieeffizienz</t>
    </r>
    <r>
      <rPr>
        <b/>
        <vertAlign val="superscript"/>
        <sz val="10"/>
        <color theme="1"/>
        <rFont val="Calibri"/>
        <family val="2"/>
        <scheme val="minor"/>
      </rPr>
      <t>5a</t>
    </r>
  </si>
  <si>
    <r>
      <t>Entwicklung der Arten und Lebensräume</t>
    </r>
    <r>
      <rPr>
        <b/>
        <vertAlign val="superscript"/>
        <sz val="12"/>
        <color theme="1"/>
        <rFont val="Calibri"/>
        <family val="2"/>
        <scheme val="minor"/>
      </rPr>
      <t>6</t>
    </r>
  </si>
  <si>
    <r>
      <t>Biodiversitätsförderflächen (BFF) gesamt</t>
    </r>
    <r>
      <rPr>
        <b/>
        <vertAlign val="superscript"/>
        <sz val="10"/>
        <color theme="1"/>
        <rFont val="Calibri"/>
        <family val="2"/>
        <scheme val="minor"/>
      </rPr>
      <t>6a</t>
    </r>
  </si>
  <si>
    <r>
      <t>×10</t>
    </r>
    <r>
      <rPr>
        <b/>
        <vertAlign val="superscript"/>
        <sz val="10"/>
        <color theme="1"/>
        <rFont val="Calibri"/>
        <family val="2"/>
        <scheme val="minor"/>
      </rPr>
      <t>3</t>
    </r>
    <r>
      <rPr>
        <b/>
        <sz val="10"/>
        <color theme="1"/>
        <rFont val="Calibri"/>
        <family val="2"/>
        <scheme val="minor"/>
      </rPr>
      <t xml:space="preserve"> ha</t>
    </r>
  </si>
  <si>
    <r>
      <t>×10</t>
    </r>
    <r>
      <rPr>
        <vertAlign val="superscript"/>
        <sz val="10"/>
        <color theme="1"/>
        <rFont val="Calibri"/>
        <family val="2"/>
        <scheme val="minor"/>
      </rPr>
      <t>3</t>
    </r>
    <r>
      <rPr>
        <sz val="10"/>
        <color theme="1"/>
        <rFont val="Calibri"/>
        <family val="2"/>
        <scheme val="minor"/>
      </rPr>
      <t xml:space="preserve"> ha</t>
    </r>
  </si>
  <si>
    <r>
      <t>Entwicklung der Landwirtschaftsfläche gesamt</t>
    </r>
    <r>
      <rPr>
        <b/>
        <vertAlign val="superscript"/>
        <sz val="12"/>
        <color theme="1"/>
        <rFont val="Calibri"/>
        <family val="2"/>
        <scheme val="minor"/>
      </rPr>
      <t>7</t>
    </r>
  </si>
  <si>
    <r>
      <t>Entwicklung der landwirtschaftlichen Nutzfläche</t>
    </r>
    <r>
      <rPr>
        <b/>
        <vertAlign val="superscript"/>
        <sz val="12"/>
        <color theme="1"/>
        <rFont val="Calibri"/>
        <family val="2"/>
        <scheme val="minor"/>
      </rPr>
      <t>8</t>
    </r>
  </si>
  <si>
    <r>
      <t>Entwicklung der Sömmerung</t>
    </r>
    <r>
      <rPr>
        <b/>
        <vertAlign val="superscript"/>
        <sz val="12"/>
        <color theme="1"/>
        <rFont val="Calibri"/>
        <family val="2"/>
        <scheme val="minor"/>
      </rPr>
      <t>9</t>
    </r>
  </si>
  <si>
    <r>
      <t>Entwicklung des Anteils an naturnah bewirtschafteten Flächen</t>
    </r>
    <r>
      <rPr>
        <b/>
        <vertAlign val="superscript"/>
        <sz val="12"/>
        <rFont val="Calibri"/>
        <family val="2"/>
        <scheme val="minor"/>
      </rPr>
      <t>10</t>
    </r>
  </si>
  <si>
    <r>
      <t>Entwicklung der Pflanzenschutzmittelverkäufe</t>
    </r>
    <r>
      <rPr>
        <b/>
        <vertAlign val="superscript"/>
        <sz val="12"/>
        <color theme="1"/>
        <rFont val="Calibri"/>
        <family val="2"/>
        <scheme val="minor"/>
      </rPr>
      <t>11</t>
    </r>
  </si>
  <si>
    <r>
      <t>Entwicklung des Düngerverbrauchs</t>
    </r>
    <r>
      <rPr>
        <b/>
        <vertAlign val="superscript"/>
        <sz val="12"/>
        <color theme="1"/>
        <rFont val="Calibri"/>
        <family val="2"/>
        <scheme val="minor"/>
      </rPr>
      <t>12</t>
    </r>
  </si>
  <si>
    <r>
      <t>×10</t>
    </r>
    <r>
      <rPr>
        <b/>
        <vertAlign val="superscript"/>
        <sz val="10"/>
        <color theme="1"/>
        <rFont val="Calibri"/>
        <family val="2"/>
        <scheme val="minor"/>
      </rPr>
      <t>3</t>
    </r>
    <r>
      <rPr>
        <b/>
        <sz val="10"/>
        <color theme="1"/>
        <rFont val="Calibri"/>
        <family val="2"/>
        <scheme val="minor"/>
      </rPr>
      <t xml:space="preserve"> t</t>
    </r>
  </si>
  <si>
    <r>
      <t>Phosphat (P</t>
    </r>
    <r>
      <rPr>
        <b/>
        <vertAlign val="subscript"/>
        <sz val="10"/>
        <color theme="1"/>
        <rFont val="Calibri"/>
        <family val="2"/>
        <scheme val="minor"/>
      </rPr>
      <t>2</t>
    </r>
    <r>
      <rPr>
        <b/>
        <sz val="10"/>
        <color theme="1"/>
        <rFont val="Calibri"/>
        <family val="2"/>
        <scheme val="minor"/>
      </rPr>
      <t>O</t>
    </r>
    <r>
      <rPr>
        <b/>
        <vertAlign val="subscript"/>
        <sz val="10"/>
        <color theme="1"/>
        <rFont val="Calibri"/>
        <family val="2"/>
        <scheme val="minor"/>
      </rPr>
      <t>5</t>
    </r>
    <r>
      <rPr>
        <b/>
        <sz val="10"/>
        <color theme="1"/>
        <rFont val="Calibri"/>
        <family val="2"/>
        <scheme val="minor"/>
      </rPr>
      <t>)</t>
    </r>
  </si>
  <si>
    <r>
      <t>Entwicklung des Kraftfutterverbrauchs</t>
    </r>
    <r>
      <rPr>
        <b/>
        <vertAlign val="superscript"/>
        <sz val="12"/>
        <color theme="1"/>
        <rFont val="Calibri"/>
        <family val="2"/>
        <scheme val="minor"/>
      </rPr>
      <t>13</t>
    </r>
  </si>
  <si>
    <r>
      <t>×10</t>
    </r>
    <r>
      <rPr>
        <vertAlign val="superscript"/>
        <sz val="10"/>
        <color theme="1"/>
        <rFont val="Calibri"/>
        <family val="2"/>
        <scheme val="minor"/>
      </rPr>
      <t>3</t>
    </r>
    <r>
      <rPr>
        <sz val="10"/>
        <color theme="1"/>
        <rFont val="Calibri"/>
        <family val="2"/>
        <scheme val="minor"/>
      </rPr>
      <t xml:space="preserve"> t</t>
    </r>
  </si>
  <si>
    <r>
      <t>Verarbeitung der Importe</t>
    </r>
    <r>
      <rPr>
        <vertAlign val="superscript"/>
        <sz val="10"/>
        <color theme="1"/>
        <rFont val="Calibri"/>
        <family val="2"/>
        <scheme val="minor"/>
      </rPr>
      <t>13a</t>
    </r>
  </si>
  <si>
    <r>
      <t>x10</t>
    </r>
    <r>
      <rPr>
        <b/>
        <vertAlign val="superscript"/>
        <sz val="10"/>
        <color theme="1"/>
        <rFont val="Calibri"/>
        <family val="2"/>
        <scheme val="minor"/>
      </rPr>
      <t>3</t>
    </r>
    <r>
      <rPr>
        <b/>
        <sz val="10"/>
        <color theme="1"/>
        <rFont val="Calibri"/>
        <family val="2"/>
        <scheme val="minor"/>
      </rPr>
      <t xml:space="preserve"> GVE</t>
    </r>
  </si>
  <si>
    <r>
      <t>x10</t>
    </r>
    <r>
      <rPr>
        <vertAlign val="superscript"/>
        <sz val="10"/>
        <color theme="1"/>
        <rFont val="Calibri"/>
        <family val="2"/>
        <scheme val="minor"/>
      </rPr>
      <t>3</t>
    </r>
    <r>
      <rPr>
        <sz val="10"/>
        <color theme="1"/>
        <rFont val="Calibri"/>
        <family val="2"/>
        <scheme val="minor"/>
      </rPr>
      <t xml:space="preserve"> GVE</t>
    </r>
  </si>
  <si>
    <t>Biodiversität</t>
  </si>
  <si>
    <r>
      <t>Bezugsgrössen</t>
    </r>
    <r>
      <rPr>
        <b/>
        <vertAlign val="superscript"/>
        <sz val="16"/>
        <color theme="1"/>
        <rFont val="Calibri"/>
        <family val="2"/>
        <scheme val="minor"/>
      </rPr>
      <t>14</t>
    </r>
  </si>
  <si>
    <r>
      <t>Entwicklung des Viehbestandes</t>
    </r>
    <r>
      <rPr>
        <b/>
        <vertAlign val="superscript"/>
        <sz val="12"/>
        <color theme="1"/>
        <rFont val="Calibri"/>
        <family val="2"/>
        <scheme val="minor"/>
      </rPr>
      <t>15</t>
    </r>
  </si>
  <si>
    <r>
      <t>Entwicklung der Produktion von verwertbarer Energie</t>
    </r>
    <r>
      <rPr>
        <b/>
        <vertAlign val="superscript"/>
        <sz val="12"/>
        <color theme="1"/>
        <rFont val="Calibri"/>
        <family val="2"/>
        <scheme val="minor"/>
      </rPr>
      <t>16</t>
    </r>
  </si>
  <si>
    <t>Fungizide und Bakterizide</t>
  </si>
  <si>
    <t>Insektizide und Akarizide</t>
  </si>
  <si>
    <t>Molluskizide</t>
  </si>
  <si>
    <t>Weitere Pflanzenschutzmittel</t>
  </si>
  <si>
    <t>Import Getreidesaatgut/Pflanzenschutzmittel</t>
  </si>
  <si>
    <t>Lager Gülle</t>
  </si>
  <si>
    <t>Lager Mist</t>
  </si>
  <si>
    <t>Ausbringung Gülle</t>
  </si>
  <si>
    <t>Ausbringung Mist</t>
  </si>
  <si>
    <r>
      <t>Hofdüngerlagerung</t>
    </r>
    <r>
      <rPr>
        <vertAlign val="superscript"/>
        <sz val="10"/>
        <color theme="1"/>
        <rFont val="Calibri"/>
        <family val="2"/>
        <scheme val="minor"/>
      </rPr>
      <t>4b</t>
    </r>
  </si>
  <si>
    <r>
      <t>Bewirtschaftung Böden</t>
    </r>
    <r>
      <rPr>
        <vertAlign val="superscript"/>
        <sz val="10"/>
        <color theme="1"/>
        <rFont val="Calibri"/>
        <family val="2"/>
        <scheme val="minor"/>
      </rPr>
      <t>4c</t>
    </r>
  </si>
  <si>
    <r>
      <t>Kohlenstoffbilanz Landnutzung</t>
    </r>
    <r>
      <rPr>
        <vertAlign val="superscript"/>
        <sz val="10"/>
        <color theme="1"/>
        <rFont val="Calibri"/>
        <family val="2"/>
        <scheme val="minor"/>
      </rPr>
      <t>4d</t>
    </r>
  </si>
  <si>
    <r>
      <t>Herstellung von Produktionsmitteln</t>
    </r>
    <r>
      <rPr>
        <vertAlign val="superscript"/>
        <sz val="10"/>
        <color theme="1"/>
        <rFont val="Calibri"/>
        <family val="2"/>
        <scheme val="minor"/>
      </rPr>
      <t>4e</t>
    </r>
  </si>
  <si>
    <t>Energie in Agrarerzeugnisse Brutto</t>
  </si>
  <si>
    <t>Energie in Agrarerzeugnissen Netto</t>
  </si>
  <si>
    <r>
      <t>Index der Brutvögel gemäss den UZL-Zielarten</t>
    </r>
    <r>
      <rPr>
        <b/>
        <vertAlign val="superscript"/>
        <sz val="10"/>
        <color theme="1"/>
        <rFont val="Calibri"/>
        <family val="2"/>
        <scheme val="minor"/>
      </rPr>
      <t>6b</t>
    </r>
  </si>
  <si>
    <r>
      <t>Index der Brutvögel gemäss den UZL-Leitarten</t>
    </r>
    <r>
      <rPr>
        <b/>
        <vertAlign val="superscript"/>
        <sz val="10"/>
        <color theme="1"/>
        <rFont val="Calibri"/>
        <family val="2"/>
        <scheme val="minor"/>
      </rPr>
      <t>6c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</si>
</sst>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0.0"/>
    <numFmt numFmtId="165" formatCode="_ [$€-2]\ * #,##0.00_ ;_ [$€-2]\ * \-#,##0.00_ ;_ [$€-2]\ * &quot;-&quot;??_ "/>
    <numFmt numFmtId="166" formatCode="#,##0&quot; kg&quot;;[Red]#,##0&quot; kg&quot;"/>
    <numFmt numFmtId="167" formatCode="0.00E+0;[=0]&quot;0&quot;;[Red]0.00E+0"/>
    <numFmt numFmtId="168" formatCode="0.00%;[=0]&quot;0&quot;;General"/>
    <numFmt numFmtId="169" formatCode="0.0%"/>
    <numFmt numFmtId="170" formatCode="[=0]&quot;&quot;;General"/>
    <numFmt numFmtId="171" formatCode="0.0E+0;[=0]&quot;0&quot;;0.0E+0"/>
    <numFmt numFmtId="172" formatCode="0.00E+0;[=0]&quot;0&quot;;0.00E+0"/>
  </numFmts>
  <fonts count="62"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b/>
      <sz val="8"/>
      <color theme="1"/>
      <name val="Arial"/>
      <family val="2"/>
    </font>
    <font>
      <sz val="14"/>
      <color rgb="FFFF0000"/>
      <name val="Arial"/>
      <family val="2"/>
    </font>
    <font>
      <sz val="10"/>
      <color theme="1"/>
      <name val="Arial"/>
      <family val="2"/>
    </font>
    <font>
      <sz val="10"/>
      <name val="Arial"/>
      <family val="2"/>
    </font>
    <font>
      <sz val="9"/>
      <name val="Helvetica"/>
      <family val="2"/>
    </font>
    <font>
      <sz val="7"/>
      <name val="Helvetica"/>
      <family val="2"/>
    </font>
    <font>
      <sz val="9"/>
      <name val="Arial"/>
      <family val="2"/>
    </font>
    <font>
      <b/>
      <sz val="12"/>
      <name val="Times New Roman"/>
      <family val="1"/>
    </font>
    <font>
      <u/>
      <sz val="10"/>
      <color indexed="12"/>
      <name val="Arial"/>
      <family val="2"/>
    </font>
    <font>
      <sz val="9"/>
      <name val="Times New Roman"/>
      <family val="1"/>
    </font>
    <font>
      <sz val="9"/>
      <name val="Helv"/>
    </font>
    <font>
      <sz val="8"/>
      <name val="Arial"/>
      <family val="2"/>
    </font>
    <font>
      <sz val="10"/>
      <name val="Trebuchet MS"/>
      <family val="2"/>
    </font>
    <font>
      <sz val="8"/>
      <name val="Helvetica"/>
      <family val="2"/>
    </font>
    <font>
      <sz val="10"/>
      <name val="Helvetica"/>
      <family val="2"/>
    </font>
    <font>
      <sz val="12"/>
      <color theme="1"/>
      <name val="Calibri"/>
      <family val="2"/>
      <scheme val="minor"/>
    </font>
    <font>
      <b/>
      <sz val="12"/>
      <color theme="1"/>
      <name val="Calibri"/>
      <family val="2"/>
      <scheme val="minor"/>
    </font>
    <font>
      <b/>
      <sz val="18"/>
      <color theme="1"/>
      <name val="Calibri"/>
      <family val="2"/>
      <scheme val="minor"/>
    </font>
    <font>
      <sz val="10"/>
      <color theme="1"/>
      <name val="Calibri"/>
      <family val="2"/>
      <scheme val="minor"/>
    </font>
    <font>
      <sz val="18"/>
      <color theme="1"/>
      <name val="Calibri"/>
      <family val="2"/>
      <scheme val="minor"/>
    </font>
    <font>
      <b/>
      <sz val="10"/>
      <color theme="1"/>
      <name val="Calibri"/>
      <family val="2"/>
      <scheme val="minor"/>
    </font>
    <font>
      <b/>
      <vertAlign val="superscript"/>
      <sz val="12"/>
      <color theme="1"/>
      <name val="Calibri"/>
      <family val="2"/>
      <scheme val="minor"/>
    </font>
    <font>
      <b/>
      <vertAlign val="superscript"/>
      <sz val="10"/>
      <color theme="1"/>
      <name val="Calibri"/>
      <family val="2"/>
      <scheme val="minor"/>
    </font>
    <font>
      <b/>
      <vertAlign val="subscript"/>
      <sz val="10"/>
      <color theme="1"/>
      <name val="Calibri"/>
      <family val="2"/>
      <scheme val="minor"/>
    </font>
    <font>
      <vertAlign val="superscript"/>
      <sz val="10"/>
      <color theme="1"/>
      <name val="Calibri"/>
      <family val="2"/>
      <scheme val="minor"/>
    </font>
    <font>
      <vertAlign val="subscript"/>
      <sz val="10"/>
      <color theme="1"/>
      <name val="Calibri"/>
      <family val="2"/>
      <scheme val="minor"/>
    </font>
    <font>
      <b/>
      <sz val="12"/>
      <name val="Calibri"/>
      <family val="2"/>
      <scheme val="minor"/>
    </font>
    <font>
      <b/>
      <vertAlign val="superscript"/>
      <sz val="12"/>
      <name val="Calibri"/>
      <family val="2"/>
      <scheme val="minor"/>
    </font>
    <font>
      <b/>
      <u/>
      <sz val="12"/>
      <name val="Calibri"/>
      <family val="2"/>
      <scheme val="minor"/>
    </font>
    <font>
      <b/>
      <sz val="8"/>
      <color theme="1"/>
      <name val="Calibri"/>
      <family val="2"/>
      <scheme val="minor"/>
    </font>
    <font>
      <sz val="11"/>
      <color rgb="FF1F497D"/>
      <name val="Calibri"/>
      <family val="2"/>
      <scheme val="minor"/>
    </font>
    <font>
      <sz val="10"/>
      <name val="Courier"/>
    </font>
    <font>
      <sz val="11"/>
      <color theme="1"/>
      <name val="Calibri"/>
      <family val="2"/>
      <scheme val="minor"/>
    </font>
    <font>
      <sz val="11"/>
      <color indexed="8"/>
      <name val="Arial"/>
      <family val="2"/>
    </font>
    <font>
      <sz val="19"/>
      <color indexed="48"/>
      <name val="Arial"/>
      <family val="2"/>
    </font>
    <font>
      <b/>
      <sz val="10"/>
      <color indexed="8"/>
      <name val="Arial"/>
      <family val="2"/>
    </font>
    <font>
      <sz val="10"/>
      <color indexed="8"/>
      <name val="Arial"/>
      <family val="2"/>
    </font>
    <font>
      <b/>
      <sz val="10"/>
      <color indexed="39"/>
      <name val="Arial"/>
      <family val="2"/>
    </font>
    <font>
      <b/>
      <sz val="12"/>
      <color indexed="8"/>
      <name val="Arial"/>
      <family val="2"/>
    </font>
    <font>
      <sz val="10"/>
      <color indexed="39"/>
      <name val="Arial"/>
      <family val="2"/>
    </font>
    <font>
      <sz val="10"/>
      <color indexed="10"/>
      <name val="Arial"/>
      <family val="2"/>
    </font>
    <font>
      <sz val="9"/>
      <color indexed="8"/>
      <name val="Times New Roman"/>
      <family val="1"/>
    </font>
    <font>
      <b/>
      <sz val="9"/>
      <name val="Times New Roman"/>
      <family val="1"/>
    </font>
    <font>
      <sz val="10"/>
      <name val="Calibri"/>
      <family val="2"/>
      <scheme val="minor"/>
    </font>
    <font>
      <b/>
      <sz val="16"/>
      <color theme="1"/>
      <name val="Calibri"/>
      <family val="2"/>
      <scheme val="minor"/>
    </font>
    <font>
      <b/>
      <vertAlign val="superscript"/>
      <sz val="16"/>
      <color theme="1"/>
      <name val="Calibri"/>
      <family val="2"/>
      <scheme val="minor"/>
    </font>
    <font>
      <sz val="10"/>
      <color theme="1"/>
      <name val="Calibri"/>
      <family val="2"/>
      <scheme val="minor"/>
    </font>
    <font>
      <b/>
      <sz val="10"/>
      <color theme="0" tint="-0.249977111117893"/>
      <name val="Calibri"/>
      <family val="2"/>
      <scheme val="minor"/>
    </font>
    <font>
      <b/>
      <sz val="10"/>
      <color rgb="FF000000"/>
      <name val="Calibri"/>
      <family val="2"/>
      <scheme val="minor"/>
    </font>
    <font>
      <sz val="10"/>
      <color rgb="FF000000"/>
      <name val="Calibri"/>
      <family val="2"/>
      <scheme val="minor"/>
    </font>
    <font>
      <b/>
      <i/>
      <sz val="10"/>
      <color theme="1"/>
      <name val="Calibri"/>
      <family val="2"/>
      <scheme val="minor"/>
    </font>
    <font>
      <i/>
      <sz val="10"/>
      <color theme="1"/>
      <name val="Calibri"/>
      <family val="2"/>
      <scheme val="minor"/>
    </font>
    <font>
      <b/>
      <sz val="10"/>
      <color theme="1"/>
      <name val="Arial"/>
      <family val="2"/>
    </font>
  </fonts>
  <fills count="28">
    <fill>
      <patternFill patternType="none"/>
    </fill>
    <fill>
      <patternFill patternType="gray125"/>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rgb="FF95B551"/>
        <bgColor indexed="64"/>
      </patternFill>
    </fill>
    <fill>
      <patternFill patternType="solid">
        <fgColor indexed="15"/>
      </patternFill>
    </fill>
    <fill>
      <patternFill patternType="solid">
        <fgColor indexed="40"/>
        <bgColor indexed="64"/>
      </patternFill>
    </fill>
    <fill>
      <patternFill patternType="solid">
        <fgColor indexed="41"/>
      </patternFill>
    </fill>
    <fill>
      <patternFill patternType="lightUp">
        <fgColor indexed="48"/>
        <bgColor indexed="41"/>
      </patternFill>
    </fill>
    <fill>
      <patternFill patternType="solid">
        <fgColor indexed="40"/>
      </patternFill>
    </fill>
    <fill>
      <patternFill patternType="solid">
        <fgColor indexed="54"/>
        <bgColor indexed="64"/>
      </patternFill>
    </fill>
    <fill>
      <patternFill patternType="solid">
        <fgColor indexed="43"/>
      </patternFill>
    </fill>
    <fill>
      <patternFill patternType="solid">
        <fgColor indexed="44"/>
        <bgColor indexed="64"/>
      </patternFill>
    </fill>
    <fill>
      <patternFill patternType="solid">
        <fgColor indexed="41"/>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solid">
        <fgColor indexed="26"/>
        <bgColor indexed="64"/>
      </patternFill>
    </fill>
    <fill>
      <patternFill patternType="solid">
        <fgColor indexed="5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auto="1"/>
      </bottom>
      <diagonal/>
    </border>
    <border>
      <left style="thin">
        <color indexed="48"/>
      </left>
      <right style="thin">
        <color indexed="48"/>
      </right>
      <top style="thin">
        <color indexed="48"/>
      </top>
      <bottom style="thin">
        <color indexed="48"/>
      </bottom>
      <diagonal/>
    </border>
    <border>
      <left/>
      <right/>
      <top style="thin">
        <color auto="1"/>
      </top>
      <bottom/>
      <diagonal/>
    </border>
  </borders>
  <cellStyleXfs count="547">
    <xf numFmtId="0" fontId="0" fillId="0" borderId="0"/>
    <xf numFmtId="0" fontId="8" fillId="0" borderId="0"/>
    <xf numFmtId="0" fontId="8" fillId="0" borderId="0"/>
    <xf numFmtId="0" fontId="10" fillId="0" borderId="0"/>
    <xf numFmtId="0" fontId="12" fillId="0" borderId="0"/>
    <xf numFmtId="0" fontId="11" fillId="0" borderId="0"/>
    <xf numFmtId="0" fontId="7" fillId="0" borderId="0"/>
    <xf numFmtId="0" fontId="13" fillId="2" borderId="0">
      <alignment horizontal="left" vertical="center"/>
    </xf>
    <xf numFmtId="0" fontId="14" fillId="0" borderId="0">
      <alignment vertical="center"/>
    </xf>
    <xf numFmtId="0" fontId="8" fillId="0" borderId="0" applyFont="0" applyFill="0" applyBorder="0" applyAlignment="0" applyProtection="0"/>
    <xf numFmtId="0" fontId="13" fillId="3" borderId="0">
      <alignment horizontal="center" vertical="center" wrapText="1"/>
    </xf>
    <xf numFmtId="165" fontId="15" fillId="0" borderId="0" applyFont="0" applyFill="0" applyBorder="0" applyAlignment="0" applyProtection="0">
      <alignment vertical="center"/>
    </xf>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 fontId="18" fillId="0" borderId="2">
      <alignment horizontal="right" vertical="center"/>
    </xf>
    <xf numFmtId="166" fontId="1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3" fillId="4" borderId="0">
      <alignment horizontal="left" vertical="center"/>
    </xf>
    <xf numFmtId="167" fontId="13" fillId="0" borderId="0">
      <alignment horizontal="center" vertical="center"/>
    </xf>
    <xf numFmtId="168" fontId="1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8" fillId="5" borderId="0">
      <alignment horizontal="center" vertical="center"/>
    </xf>
    <xf numFmtId="169" fontId="8" fillId="5" borderId="0">
      <alignment horizontal="center" vertical="center"/>
    </xf>
    <xf numFmtId="169" fontId="8" fillId="5" borderId="0">
      <alignment horizontal="center" vertical="center"/>
    </xf>
    <xf numFmtId="0" fontId="8" fillId="0" borderId="0"/>
    <xf numFmtId="0" fontId="8" fillId="0" borderId="0"/>
    <xf numFmtId="0" fontId="8" fillId="0" borderId="0"/>
    <xf numFmtId="0" fontId="8" fillId="0" borderId="0"/>
    <xf numFmtId="0" fontId="8" fillId="0" borderId="0"/>
    <xf numFmtId="0" fontId="8" fillId="0" borderId="0"/>
    <xf numFmtId="170" fontId="20" fillId="0" borderId="0">
      <alignment vertical="center" wrapText="1"/>
    </xf>
    <xf numFmtId="0" fontId="21" fillId="6" borderId="0">
      <alignment vertical="center" wrapText="1"/>
    </xf>
    <xf numFmtId="170" fontId="22" fillId="0" borderId="0">
      <alignment horizontal="center" vertical="center"/>
    </xf>
    <xf numFmtId="11" fontId="15" fillId="0" borderId="0">
      <alignment horizontal="center" vertical="center" wrapText="1"/>
    </xf>
    <xf numFmtId="171" fontId="23" fillId="0" borderId="0">
      <alignment horizontal="center" vertical="center"/>
    </xf>
    <xf numFmtId="172" fontId="8" fillId="0" borderId="0">
      <alignment horizontal="center" vertical="center"/>
    </xf>
    <xf numFmtId="172" fontId="8" fillId="0" borderId="0">
      <alignment horizontal="center" vertical="center"/>
    </xf>
    <xf numFmtId="4" fontId="18" fillId="0" borderId="0"/>
    <xf numFmtId="0" fontId="7" fillId="0" borderId="0"/>
    <xf numFmtId="0" fontId="11" fillId="0" borderId="0"/>
    <xf numFmtId="0" fontId="24" fillId="0" borderId="0"/>
    <xf numFmtId="0" fontId="6" fillId="0" borderId="0"/>
    <xf numFmtId="0" fontId="11" fillId="0" borderId="0"/>
    <xf numFmtId="0" fontId="11" fillId="0" borderId="0"/>
    <xf numFmtId="0" fontId="6" fillId="0" borderId="0"/>
    <xf numFmtId="0" fontId="8" fillId="0" borderId="0"/>
    <xf numFmtId="0" fontId="12" fillId="0" borderId="0"/>
    <xf numFmtId="0" fontId="6"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6" fillId="0" borderId="0"/>
    <xf numFmtId="0" fontId="5" fillId="0" borderId="0"/>
    <xf numFmtId="0" fontId="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4" fillId="0" borderId="0"/>
    <xf numFmtId="0" fontId="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4" fillId="0" borderId="0"/>
    <xf numFmtId="0" fontId="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8" fillId="0" borderId="0"/>
    <xf numFmtId="0" fontId="8" fillId="0" borderId="0"/>
    <xf numFmtId="0" fontId="40" fillId="0" borderId="0"/>
    <xf numFmtId="0" fontId="4" fillId="0" borderId="0"/>
    <xf numFmtId="0" fontId="41" fillId="0" borderId="0"/>
    <xf numFmtId="0" fontId="8" fillId="0" borderId="0"/>
    <xf numFmtId="0" fontId="11" fillId="0" borderId="0"/>
    <xf numFmtId="0" fontId="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4" fillId="0" borderId="0"/>
    <xf numFmtId="0" fontId="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4" fillId="0" borderId="0"/>
    <xf numFmtId="4" fontId="18" fillId="0" borderId="7">
      <alignment horizontal="right" vertical="center"/>
    </xf>
    <xf numFmtId="0" fontId="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4" fillId="0" borderId="0"/>
    <xf numFmtId="0" fontId="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4" fillId="0" borderId="0"/>
    <xf numFmtId="0" fontId="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4" fontId="43" fillId="8" borderId="0" applyNumberFormat="0" applyProtection="0">
      <alignment horizontal="left" vertical="center" indent="1"/>
    </xf>
    <xf numFmtId="4" fontId="44" fillId="9" borderId="0" applyNumberFormat="0" applyProtection="0">
      <alignment horizontal="left" vertical="center" indent="1"/>
    </xf>
    <xf numFmtId="4" fontId="45" fillId="10" borderId="0" applyNumberFormat="0" applyProtection="0">
      <alignment horizontal="left" vertical="center" indent="1"/>
    </xf>
    <xf numFmtId="4" fontId="44" fillId="11" borderId="3" applyNumberFormat="0" applyProtection="0">
      <alignment horizontal="left" vertical="center" indent="1"/>
    </xf>
    <xf numFmtId="4" fontId="45" fillId="9" borderId="0" applyNumberFormat="0" applyProtection="0">
      <alignment horizontal="left" vertical="center" indent="1"/>
    </xf>
    <xf numFmtId="4" fontId="45" fillId="10" borderId="0" applyNumberFormat="0" applyProtection="0">
      <alignment horizontal="left" vertical="center" indent="1"/>
    </xf>
    <xf numFmtId="0" fontId="45" fillId="9" borderId="4" applyNumberFormat="0" applyProtection="0">
      <alignment horizontal="left" vertical="top" indent="1"/>
    </xf>
    <xf numFmtId="4" fontId="45" fillId="12" borderId="4" applyNumberFormat="0" applyProtection="0">
      <alignment horizontal="right" vertical="center"/>
    </xf>
    <xf numFmtId="0" fontId="8" fillId="13" borderId="4" applyNumberFormat="0" applyProtection="0">
      <alignment horizontal="left" vertical="center" indent="1"/>
    </xf>
    <xf numFmtId="4" fontId="45" fillId="12" borderId="4" applyNumberFormat="0" applyProtection="0">
      <alignment horizontal="left" vertical="center" indent="1"/>
    </xf>
    <xf numFmtId="4" fontId="44" fillId="14" borderId="4" applyNumberFormat="0" applyProtection="0">
      <alignment vertical="center"/>
    </xf>
    <xf numFmtId="0" fontId="8" fillId="9" borderId="4" applyNumberFormat="0" applyProtection="0">
      <alignment horizontal="left" vertical="center" indent="1"/>
    </xf>
    <xf numFmtId="0" fontId="8" fillId="15" borderId="4" applyNumberFormat="0" applyProtection="0">
      <alignment horizontal="left" vertical="center" indent="1"/>
    </xf>
    <xf numFmtId="0" fontId="8" fillId="16" borderId="4" applyNumberFormat="0" applyProtection="0">
      <alignment horizontal="left" vertical="center" indent="1"/>
    </xf>
    <xf numFmtId="4" fontId="45" fillId="10" borderId="4" applyNumberFormat="0" applyProtection="0">
      <alignment horizontal="right" vertical="center"/>
    </xf>
    <xf numFmtId="4" fontId="46" fillId="4" borderId="4" applyNumberFormat="0" applyProtection="0">
      <alignment vertical="center"/>
    </xf>
    <xf numFmtId="4" fontId="44" fillId="4" borderId="4" applyNumberFormat="0" applyProtection="0">
      <alignment horizontal="left" vertical="center" indent="1"/>
    </xf>
    <xf numFmtId="0" fontId="44" fillId="4" borderId="4" applyNumberFormat="0" applyProtection="0">
      <alignment horizontal="left" vertical="top" indent="1"/>
    </xf>
    <xf numFmtId="4" fontId="45" fillId="17" borderId="4" applyNumberFormat="0" applyProtection="0">
      <alignment horizontal="right" vertical="center"/>
    </xf>
    <xf numFmtId="4" fontId="45" fillId="18" borderId="4" applyNumberFormat="0" applyProtection="0">
      <alignment horizontal="right" vertical="center"/>
    </xf>
    <xf numFmtId="4" fontId="45" fillId="19" borderId="4" applyNumberFormat="0" applyProtection="0">
      <alignment horizontal="right" vertical="center"/>
    </xf>
    <xf numFmtId="4" fontId="45" fillId="20" borderId="4" applyNumberFormat="0" applyProtection="0">
      <alignment horizontal="right" vertical="center"/>
    </xf>
    <xf numFmtId="4" fontId="45" fillId="21" borderId="4" applyNumberFormat="0" applyProtection="0">
      <alignment horizontal="right" vertical="center"/>
    </xf>
    <xf numFmtId="4" fontId="45" fillId="22" borderId="4" applyNumberFormat="0" applyProtection="0">
      <alignment horizontal="right" vertical="center"/>
    </xf>
    <xf numFmtId="4" fontId="45" fillId="23" borderId="4" applyNumberFormat="0" applyProtection="0">
      <alignment horizontal="right" vertical="center"/>
    </xf>
    <xf numFmtId="4" fontId="45" fillId="24" borderId="4" applyNumberFormat="0" applyProtection="0">
      <alignment horizontal="right" vertical="center"/>
    </xf>
    <xf numFmtId="4" fontId="45" fillId="25" borderId="4" applyNumberFormat="0" applyProtection="0">
      <alignment horizontal="right" vertical="center"/>
    </xf>
    <xf numFmtId="4" fontId="47" fillId="13" borderId="0" applyNumberFormat="0" applyProtection="0">
      <alignment horizontal="left" vertical="center" indent="1"/>
    </xf>
    <xf numFmtId="0" fontId="8" fillId="13" borderId="4" applyNumberFormat="0" applyProtection="0">
      <alignment horizontal="left" vertical="top" indent="1"/>
    </xf>
    <xf numFmtId="0" fontId="8" fillId="9" borderId="4" applyNumberFormat="0" applyProtection="0">
      <alignment horizontal="left" vertical="top" indent="1"/>
    </xf>
    <xf numFmtId="0" fontId="8" fillId="15" borderId="4" applyNumberFormat="0" applyProtection="0">
      <alignment horizontal="left" vertical="top" indent="1"/>
    </xf>
    <xf numFmtId="0" fontId="8" fillId="16" borderId="4" applyNumberFormat="0" applyProtection="0">
      <alignment horizontal="left" vertical="top" indent="1"/>
    </xf>
    <xf numFmtId="4" fontId="45" fillId="26" borderId="4" applyNumberFormat="0" applyProtection="0">
      <alignment vertical="center"/>
    </xf>
    <xf numFmtId="4" fontId="48" fillId="26" borderId="4" applyNumberFormat="0" applyProtection="0">
      <alignment vertical="center"/>
    </xf>
    <xf numFmtId="4" fontId="45" fillId="26" borderId="4" applyNumberFormat="0" applyProtection="0">
      <alignment horizontal="left" vertical="center" indent="1"/>
    </xf>
    <xf numFmtId="0" fontId="45" fillId="26" borderId="4" applyNumberFormat="0" applyProtection="0">
      <alignment horizontal="left" vertical="top" indent="1"/>
    </xf>
    <xf numFmtId="4" fontId="48" fillId="10" borderId="4" applyNumberFormat="0" applyProtection="0">
      <alignment horizontal="right" vertical="center"/>
    </xf>
    <xf numFmtId="4" fontId="49" fillId="10" borderId="4" applyNumberFormat="0" applyProtection="0">
      <alignment horizontal="right" vertical="center"/>
    </xf>
    <xf numFmtId="4" fontId="43" fillId="8" borderId="0" applyNumberFormat="0" applyProtection="0">
      <alignment horizontal="left" vertical="center" indent="1"/>
    </xf>
    <xf numFmtId="4" fontId="45" fillId="9" borderId="0" applyNumberFormat="0" applyProtection="0">
      <alignment horizontal="left" vertical="center" indent="1"/>
    </xf>
    <xf numFmtId="4" fontId="45" fillId="10" borderId="0" applyNumberFormat="0" applyProtection="0">
      <alignment horizontal="left" vertical="center" indent="1"/>
    </xf>
    <xf numFmtId="0" fontId="8" fillId="13" borderId="4" applyNumberFormat="0" applyProtection="0">
      <alignment horizontal="left" vertical="center" indent="1"/>
    </xf>
    <xf numFmtId="0" fontId="8" fillId="9" borderId="4" applyNumberFormat="0" applyProtection="0">
      <alignment horizontal="left" vertical="center" indent="1"/>
    </xf>
    <xf numFmtId="0" fontId="8" fillId="15" borderId="4" applyNumberFormat="0" applyProtection="0">
      <alignment horizontal="left" vertical="center" indent="1"/>
    </xf>
    <xf numFmtId="0" fontId="8" fillId="16" borderId="4" applyNumberFormat="0" applyProtection="0">
      <alignment horizontal="left" vertical="center" indent="1"/>
    </xf>
    <xf numFmtId="0" fontId="42" fillId="0" borderId="0"/>
    <xf numFmtId="0" fontId="4" fillId="0" borderId="0"/>
    <xf numFmtId="9" fontId="12" fillId="0" borderId="0" applyFont="0" applyFill="0" applyBorder="0" applyAlignment="0" applyProtection="0"/>
    <xf numFmtId="9" fontId="8" fillId="0" borderId="0" applyFont="0" applyFill="0" applyBorder="0" applyAlignment="0" applyProtection="0"/>
    <xf numFmtId="43" fontId="11" fillId="0" borderId="0" applyFont="0" applyFill="0" applyBorder="0" applyAlignment="0" applyProtection="0"/>
    <xf numFmtId="0" fontId="50" fillId="0" borderId="0" applyNumberFormat="0">
      <alignment horizontal="right"/>
    </xf>
    <xf numFmtId="0" fontId="51" fillId="0" borderId="0" applyNumberFormat="0" applyFill="0" applyBorder="0" applyProtection="0">
      <alignment horizontal="left" vertical="center"/>
    </xf>
    <xf numFmtId="0" fontId="8" fillId="0" borderId="0" applyNumberFormat="0" applyFont="0" applyFill="0" applyBorder="0" applyProtection="0">
      <alignment horizontal="left" vertical="center" indent="2"/>
    </xf>
    <xf numFmtId="0" fontId="8" fillId="0" borderId="0" applyNumberFormat="0" applyFont="0" applyFill="0" applyBorder="0" applyProtection="0">
      <alignment horizontal="left" vertical="center" indent="5"/>
    </xf>
    <xf numFmtId="4" fontId="18" fillId="0" borderId="5">
      <alignment horizontal="right" vertical="center"/>
    </xf>
    <xf numFmtId="0" fontId="18" fillId="27" borderId="2"/>
    <xf numFmtId="4" fontId="18" fillId="0" borderId="0" applyBorder="0">
      <alignment horizontal="right" vertical="center"/>
    </xf>
    <xf numFmtId="4" fontId="8" fillId="27" borderId="0" applyNumberFormat="0" applyFont="0" applyBorder="0" applyAlignment="0" applyProtection="0"/>
    <xf numFmtId="0" fontId="8" fillId="0" borderId="6"/>
    <xf numFmtId="0" fontId="18" fillId="27" borderId="7"/>
    <xf numFmtId="9" fontId="8"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11" fillId="0" borderId="0"/>
    <xf numFmtId="0" fontId="8"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0" fontId="3" fillId="0" borderId="0"/>
    <xf numFmtId="43" fontId="11"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9" borderId="12" applyNumberFormat="0" applyProtection="0">
      <alignment horizontal="left" vertical="top" indent="1"/>
    </xf>
    <xf numFmtId="4" fontId="45" fillId="12" borderId="12" applyNumberFormat="0" applyProtection="0">
      <alignment horizontal="right" vertical="center"/>
    </xf>
    <xf numFmtId="0" fontId="8" fillId="13" borderId="12" applyNumberFormat="0" applyProtection="0">
      <alignment horizontal="left" vertical="center" indent="1"/>
    </xf>
    <xf numFmtId="4" fontId="45" fillId="12" borderId="12" applyNumberFormat="0" applyProtection="0">
      <alignment horizontal="left" vertical="center" indent="1"/>
    </xf>
    <xf numFmtId="4" fontId="44" fillId="14" borderId="12" applyNumberFormat="0" applyProtection="0">
      <alignment vertical="center"/>
    </xf>
    <xf numFmtId="0" fontId="8" fillId="9" borderId="12" applyNumberFormat="0" applyProtection="0">
      <alignment horizontal="left" vertical="center" indent="1"/>
    </xf>
    <xf numFmtId="0" fontId="8" fillId="15" borderId="12" applyNumberFormat="0" applyProtection="0">
      <alignment horizontal="left" vertical="center" indent="1"/>
    </xf>
    <xf numFmtId="0" fontId="8" fillId="16" borderId="12" applyNumberFormat="0" applyProtection="0">
      <alignment horizontal="left" vertical="center" indent="1"/>
    </xf>
    <xf numFmtId="4" fontId="45" fillId="10" borderId="12" applyNumberFormat="0" applyProtection="0">
      <alignment horizontal="right" vertical="center"/>
    </xf>
    <xf numFmtId="4" fontId="46" fillId="4" borderId="12" applyNumberFormat="0" applyProtection="0">
      <alignment vertical="center"/>
    </xf>
    <xf numFmtId="4" fontId="44" fillId="4" borderId="12" applyNumberFormat="0" applyProtection="0">
      <alignment horizontal="left" vertical="center" indent="1"/>
    </xf>
    <xf numFmtId="0" fontId="44" fillId="4" borderId="12" applyNumberFormat="0" applyProtection="0">
      <alignment horizontal="left" vertical="top" indent="1"/>
    </xf>
    <xf numFmtId="4" fontId="45" fillId="17" borderId="12" applyNumberFormat="0" applyProtection="0">
      <alignment horizontal="right" vertical="center"/>
    </xf>
    <xf numFmtId="4" fontId="45" fillId="18" borderId="12" applyNumberFormat="0" applyProtection="0">
      <alignment horizontal="right" vertical="center"/>
    </xf>
    <xf numFmtId="4" fontId="45" fillId="19" borderId="12" applyNumberFormat="0" applyProtection="0">
      <alignment horizontal="right" vertical="center"/>
    </xf>
    <xf numFmtId="4" fontId="45" fillId="20" borderId="12" applyNumberFormat="0" applyProtection="0">
      <alignment horizontal="right" vertical="center"/>
    </xf>
    <xf numFmtId="4" fontId="45" fillId="21" borderId="12" applyNumberFormat="0" applyProtection="0">
      <alignment horizontal="right" vertical="center"/>
    </xf>
    <xf numFmtId="4" fontId="45" fillId="22" borderId="12" applyNumberFormat="0" applyProtection="0">
      <alignment horizontal="right" vertical="center"/>
    </xf>
    <xf numFmtId="4" fontId="45" fillId="23" borderId="12" applyNumberFormat="0" applyProtection="0">
      <alignment horizontal="right" vertical="center"/>
    </xf>
    <xf numFmtId="4" fontId="45" fillId="24" borderId="12" applyNumberFormat="0" applyProtection="0">
      <alignment horizontal="right" vertical="center"/>
    </xf>
    <xf numFmtId="4" fontId="45" fillId="25" borderId="12" applyNumberFormat="0" applyProtection="0">
      <alignment horizontal="right" vertical="center"/>
    </xf>
    <xf numFmtId="0" fontId="8" fillId="13" borderId="12" applyNumberFormat="0" applyProtection="0">
      <alignment horizontal="left" vertical="top" indent="1"/>
    </xf>
    <xf numFmtId="0" fontId="8" fillId="9" borderId="12" applyNumberFormat="0" applyProtection="0">
      <alignment horizontal="left" vertical="top" indent="1"/>
    </xf>
    <xf numFmtId="0" fontId="8" fillId="15" borderId="12" applyNumberFormat="0" applyProtection="0">
      <alignment horizontal="left" vertical="top" indent="1"/>
    </xf>
    <xf numFmtId="0" fontId="8" fillId="16" borderId="12" applyNumberFormat="0" applyProtection="0">
      <alignment horizontal="left" vertical="top" indent="1"/>
    </xf>
    <xf numFmtId="4" fontId="45" fillId="26" borderId="12" applyNumberFormat="0" applyProtection="0">
      <alignment vertical="center"/>
    </xf>
    <xf numFmtId="4" fontId="48" fillId="26" borderId="12" applyNumberFormat="0" applyProtection="0">
      <alignment vertical="center"/>
    </xf>
    <xf numFmtId="4" fontId="45" fillId="26" borderId="12" applyNumberFormat="0" applyProtection="0">
      <alignment horizontal="left" vertical="center" indent="1"/>
    </xf>
    <xf numFmtId="0" fontId="45" fillId="26" borderId="12" applyNumberFormat="0" applyProtection="0">
      <alignment horizontal="left" vertical="top" indent="1"/>
    </xf>
    <xf numFmtId="4" fontId="48" fillId="10" borderId="12" applyNumberFormat="0" applyProtection="0">
      <alignment horizontal="right" vertical="center"/>
    </xf>
    <xf numFmtId="4" fontId="49" fillId="10" borderId="12" applyNumberFormat="0" applyProtection="0">
      <alignment horizontal="right" vertical="center"/>
    </xf>
    <xf numFmtId="0" fontId="8" fillId="13" borderId="12" applyNumberFormat="0" applyProtection="0">
      <alignment horizontal="left" vertical="center" indent="1"/>
    </xf>
    <xf numFmtId="0" fontId="8" fillId="9" borderId="12" applyNumberFormat="0" applyProtection="0">
      <alignment horizontal="left" vertical="center" indent="1"/>
    </xf>
    <xf numFmtId="0" fontId="8" fillId="15" borderId="12" applyNumberFormat="0" applyProtection="0">
      <alignment horizontal="left" vertical="center" indent="1"/>
    </xf>
    <xf numFmtId="0" fontId="8" fillId="16" borderId="12" applyNumberFormat="0" applyProtection="0">
      <alignment horizontal="left" vertical="center" indent="1"/>
    </xf>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2" fillId="0" borderId="0" applyFont="0" applyFill="0" applyBorder="0" applyAlignment="0" applyProtection="0"/>
    <xf numFmtId="0" fontId="12" fillId="0" borderId="0"/>
    <xf numFmtId="0" fontId="1" fillId="0" borderId="0"/>
    <xf numFmtId="0" fontId="8" fillId="0" borderId="0"/>
    <xf numFmtId="0" fontId="1" fillId="0" borderId="0"/>
    <xf numFmtId="4" fontId="44" fillId="14" borderId="12" applyNumberFormat="0" applyProtection="0">
      <alignment vertical="center"/>
    </xf>
    <xf numFmtId="4" fontId="46" fillId="4" borderId="12" applyNumberFormat="0" applyProtection="0">
      <alignment vertical="center"/>
    </xf>
    <xf numFmtId="4" fontId="44" fillId="4" borderId="12" applyNumberFormat="0" applyProtection="0">
      <alignment horizontal="left" vertical="center" indent="1"/>
    </xf>
    <xf numFmtId="0" fontId="44" fillId="4" borderId="12" applyNumberFormat="0" applyProtection="0">
      <alignment horizontal="left" vertical="top" indent="1"/>
    </xf>
    <xf numFmtId="4" fontId="45" fillId="17" borderId="12" applyNumberFormat="0" applyProtection="0">
      <alignment horizontal="right" vertical="center"/>
    </xf>
    <xf numFmtId="4" fontId="45" fillId="18" borderId="12" applyNumberFormat="0" applyProtection="0">
      <alignment horizontal="right" vertical="center"/>
    </xf>
    <xf numFmtId="4" fontId="45" fillId="19" borderId="12" applyNumberFormat="0" applyProtection="0">
      <alignment horizontal="right" vertical="center"/>
    </xf>
    <xf numFmtId="4" fontId="45" fillId="20" borderId="12" applyNumberFormat="0" applyProtection="0">
      <alignment horizontal="right" vertical="center"/>
    </xf>
    <xf numFmtId="4" fontId="45" fillId="21" borderId="12" applyNumberFormat="0" applyProtection="0">
      <alignment horizontal="right" vertical="center"/>
    </xf>
    <xf numFmtId="4" fontId="45" fillId="22" borderId="12" applyNumberFormat="0" applyProtection="0">
      <alignment horizontal="right" vertical="center"/>
    </xf>
    <xf numFmtId="4" fontId="45" fillId="23" borderId="12" applyNumberFormat="0" applyProtection="0">
      <alignment horizontal="right" vertical="center"/>
    </xf>
    <xf numFmtId="4" fontId="45" fillId="24" borderId="12" applyNumberFormat="0" applyProtection="0">
      <alignment horizontal="right" vertical="center"/>
    </xf>
    <xf numFmtId="4" fontId="45" fillId="25" borderId="12" applyNumberFormat="0" applyProtection="0">
      <alignment horizontal="right" vertical="center"/>
    </xf>
    <xf numFmtId="4" fontId="45" fillId="12" borderId="12" applyNumberFormat="0" applyProtection="0">
      <alignment horizontal="right" vertical="center"/>
    </xf>
    <xf numFmtId="0" fontId="8" fillId="13" borderId="12" applyNumberFormat="0" applyProtection="0">
      <alignment horizontal="left" vertical="center" indent="1"/>
    </xf>
    <xf numFmtId="0" fontId="8" fillId="13" borderId="12" applyNumberFormat="0" applyProtection="0">
      <alignment horizontal="left" vertical="center" indent="1"/>
    </xf>
    <xf numFmtId="0" fontId="8" fillId="13" borderId="12" applyNumberFormat="0" applyProtection="0">
      <alignment horizontal="left" vertical="top" indent="1"/>
    </xf>
    <xf numFmtId="0" fontId="8" fillId="9" borderId="12" applyNumberFormat="0" applyProtection="0">
      <alignment horizontal="left" vertical="center" indent="1"/>
    </xf>
    <xf numFmtId="0" fontId="8" fillId="9" borderId="12" applyNumberFormat="0" applyProtection="0">
      <alignment horizontal="left" vertical="center" indent="1"/>
    </xf>
    <xf numFmtId="0" fontId="8" fillId="9" borderId="12" applyNumberFormat="0" applyProtection="0">
      <alignment horizontal="left" vertical="top" indent="1"/>
    </xf>
    <xf numFmtId="0" fontId="8" fillId="15" borderId="12" applyNumberFormat="0" applyProtection="0">
      <alignment horizontal="left" vertical="center" indent="1"/>
    </xf>
    <xf numFmtId="0" fontId="8" fillId="15" borderId="12" applyNumberFormat="0" applyProtection="0">
      <alignment horizontal="left" vertical="center" indent="1"/>
    </xf>
    <xf numFmtId="0" fontId="8" fillId="15" borderId="12" applyNumberFormat="0" applyProtection="0">
      <alignment horizontal="left" vertical="top" indent="1"/>
    </xf>
    <xf numFmtId="0" fontId="8" fillId="16" borderId="12" applyNumberFormat="0" applyProtection="0">
      <alignment horizontal="left" vertical="center" indent="1"/>
    </xf>
    <xf numFmtId="0" fontId="8" fillId="16" borderId="12" applyNumberFormat="0" applyProtection="0">
      <alignment horizontal="left" vertical="center" indent="1"/>
    </xf>
    <xf numFmtId="0" fontId="8" fillId="16" borderId="12" applyNumberFormat="0" applyProtection="0">
      <alignment horizontal="left" vertical="top" indent="1"/>
    </xf>
    <xf numFmtId="4" fontId="45" fillId="26" borderId="12" applyNumberFormat="0" applyProtection="0">
      <alignment vertical="center"/>
    </xf>
    <xf numFmtId="4" fontId="48" fillId="26" borderId="12" applyNumberFormat="0" applyProtection="0">
      <alignment vertical="center"/>
    </xf>
    <xf numFmtId="4" fontId="45" fillId="26" borderId="12" applyNumberFormat="0" applyProtection="0">
      <alignment horizontal="left" vertical="center" indent="1"/>
    </xf>
    <xf numFmtId="0" fontId="45" fillId="26" borderId="12" applyNumberFormat="0" applyProtection="0">
      <alignment horizontal="left" vertical="top" indent="1"/>
    </xf>
    <xf numFmtId="4" fontId="45" fillId="10" borderId="12" applyNumberFormat="0" applyProtection="0">
      <alignment horizontal="right" vertical="center"/>
    </xf>
    <xf numFmtId="4" fontId="48" fillId="10" borderId="12" applyNumberFormat="0" applyProtection="0">
      <alignment horizontal="right" vertical="center"/>
    </xf>
    <xf numFmtId="4" fontId="45" fillId="12" borderId="12" applyNumberFormat="0" applyProtection="0">
      <alignment horizontal="left" vertical="center" indent="1"/>
    </xf>
    <xf numFmtId="0" fontId="45" fillId="9" borderId="12" applyNumberFormat="0" applyProtection="0">
      <alignment horizontal="left" vertical="top" indent="1"/>
    </xf>
    <xf numFmtId="4" fontId="49" fillId="10" borderId="12" applyNumberFormat="0" applyProtection="0">
      <alignment horizontal="right" vertical="center"/>
    </xf>
    <xf numFmtId="0" fontId="1" fillId="0" borderId="0"/>
    <xf numFmtId="0" fontId="1" fillId="0" borderId="0"/>
    <xf numFmtId="43" fontId="24" fillId="0" borderId="0" applyFont="0" applyFill="0" applyBorder="0" applyAlignment="0" applyProtection="0"/>
    <xf numFmtId="9" fontId="11" fillId="0" borderId="0" applyFont="0" applyFill="0" applyBorder="0" applyAlignment="0" applyProtection="0"/>
  </cellStyleXfs>
  <cellXfs count="77">
    <xf numFmtId="0" fontId="0" fillId="0" borderId="0" xfId="0"/>
    <xf numFmtId="0" fontId="9" fillId="0" borderId="0" xfId="0" applyFont="1" applyFill="1" applyBorder="1" applyAlignment="1"/>
    <xf numFmtId="0" fontId="38" fillId="0" borderId="0" xfId="0" applyFont="1" applyFill="1" applyBorder="1" applyAlignment="1"/>
    <xf numFmtId="0" fontId="29" fillId="0" borderId="0" xfId="0" applyFont="1" applyFill="1" applyBorder="1"/>
    <xf numFmtId="0" fontId="27" fillId="0" borderId="0" xfId="0" applyFont="1" applyFill="1" applyBorder="1"/>
    <xf numFmtId="164" fontId="27" fillId="0" borderId="0" xfId="0" applyNumberFormat="1" applyFont="1" applyFill="1" applyBorder="1"/>
    <xf numFmtId="0" fontId="37" fillId="0" borderId="0" xfId="3" applyFont="1" applyFill="1" applyBorder="1"/>
    <xf numFmtId="0" fontId="0" fillId="0" borderId="0" xfId="0" applyFill="1" applyBorder="1"/>
    <xf numFmtId="0" fontId="29" fillId="0" borderId="0" xfId="0" applyFont="1" applyFill="1" applyBorder="1" applyAlignment="1"/>
    <xf numFmtId="164" fontId="29" fillId="0" borderId="0" xfId="0" applyNumberFormat="1" applyFont="1" applyFill="1" applyBorder="1"/>
    <xf numFmtId="0" fontId="0" fillId="0" borderId="0" xfId="0" applyFill="1" applyBorder="1" applyAlignment="1">
      <alignment horizontal="center" vertical="center" wrapText="1"/>
    </xf>
    <xf numFmtId="0" fontId="27" fillId="0" borderId="0" xfId="0" applyFont="1" applyFill="1" applyBorder="1" applyAlignment="1"/>
    <xf numFmtId="0" fontId="39" fillId="0" borderId="0" xfId="0" applyFont="1" applyFill="1" applyBorder="1" applyAlignment="1">
      <alignment horizontal="left" vertical="center" indent="4"/>
    </xf>
    <xf numFmtId="0" fontId="29" fillId="0" borderId="1" xfId="0" applyFont="1" applyFill="1" applyBorder="1" applyAlignment="1"/>
    <xf numFmtId="0" fontId="25" fillId="7" borderId="0" xfId="0" applyFont="1" applyFill="1" applyBorder="1" applyAlignment="1"/>
    <xf numFmtId="0" fontId="35" fillId="7" borderId="0" xfId="1" applyNumberFormat="1" applyFont="1" applyFill="1" applyBorder="1" applyAlignment="1">
      <alignment vertical="center"/>
    </xf>
    <xf numFmtId="0" fontId="25" fillId="7" borderId="0" xfId="0" applyFont="1" applyFill="1" applyBorder="1"/>
    <xf numFmtId="0" fontId="25" fillId="7" borderId="8" xfId="0" applyFont="1" applyFill="1" applyBorder="1" applyAlignment="1"/>
    <xf numFmtId="164" fontId="25" fillId="7" borderId="8" xfId="0" applyNumberFormat="1" applyFont="1" applyFill="1" applyBorder="1" applyAlignment="1"/>
    <xf numFmtId="164" fontId="29" fillId="0" borderId="1" xfId="0" applyNumberFormat="1" applyFont="1" applyFill="1" applyBorder="1"/>
    <xf numFmtId="0" fontId="29" fillId="0" borderId="1" xfId="0" applyFont="1" applyFill="1" applyBorder="1"/>
    <xf numFmtId="0" fontId="55" fillId="0" borderId="0" xfId="0" applyFont="1" applyFill="1" applyBorder="1"/>
    <xf numFmtId="164" fontId="56" fillId="0" borderId="0" xfId="0" applyNumberFormat="1" applyFont="1" applyFill="1" applyBorder="1"/>
    <xf numFmtId="0" fontId="25" fillId="7" borderId="0" xfId="0" applyFont="1" applyFill="1" applyBorder="1" applyAlignment="1"/>
    <xf numFmtId="1" fontId="52" fillId="0" borderId="0" xfId="0" applyNumberFormat="1" applyFont="1" applyFill="1" applyBorder="1" applyAlignment="1">
      <alignment horizontal="right"/>
    </xf>
    <xf numFmtId="164" fontId="56" fillId="0" borderId="0" xfId="0" applyNumberFormat="1" applyFont="1" applyFill="1" applyBorder="1" applyAlignment="1">
      <alignment horizontal="right"/>
    </xf>
    <xf numFmtId="0" fontId="25" fillId="7" borderId="0" xfId="0" applyFont="1" applyFill="1" applyBorder="1"/>
    <xf numFmtId="0" fontId="25" fillId="7" borderId="13" xfId="0" applyFont="1" applyFill="1" applyBorder="1" applyAlignment="1"/>
    <xf numFmtId="1" fontId="27" fillId="0" borderId="0" xfId="0" applyNumberFormat="1" applyFont="1" applyFill="1" applyBorder="1"/>
    <xf numFmtId="1" fontId="29" fillId="0" borderId="0" xfId="0" applyNumberFormat="1" applyFont="1" applyFill="1" applyBorder="1"/>
    <xf numFmtId="164" fontId="57" fillId="0" borderId="0" xfId="0" applyNumberFormat="1" applyFont="1" applyFill="1" applyBorder="1"/>
    <xf numFmtId="164" fontId="57" fillId="0" borderId="0" xfId="0" applyNumberFormat="1" applyFont="1" applyFill="1" applyBorder="1" applyAlignment="1">
      <alignment horizontal="right"/>
    </xf>
    <xf numFmtId="164" fontId="58" fillId="0" borderId="0" xfId="0" applyNumberFormat="1" applyFont="1" applyFill="1" applyBorder="1"/>
    <xf numFmtId="164" fontId="58" fillId="0" borderId="0" xfId="0" applyNumberFormat="1" applyFont="1" applyFill="1" applyBorder="1" applyAlignment="1">
      <alignment horizontal="right"/>
    </xf>
    <xf numFmtId="1" fontId="27" fillId="0" borderId="0" xfId="0" applyNumberFormat="1" applyFont="1" applyBorder="1"/>
    <xf numFmtId="1" fontId="52" fillId="0" borderId="0" xfId="0" applyNumberFormat="1" applyFont="1" applyFill="1" applyBorder="1"/>
    <xf numFmtId="164" fontId="29" fillId="0" borderId="0" xfId="0" applyNumberFormat="1" applyFont="1" applyBorder="1"/>
    <xf numFmtId="164" fontId="27" fillId="0" borderId="0" xfId="0" applyNumberFormat="1" applyFont="1" applyBorder="1"/>
    <xf numFmtId="1" fontId="27" fillId="0" borderId="0" xfId="0" applyNumberFormat="1" applyFont="1" applyFill="1" applyBorder="1" applyAlignment="1">
      <alignment horizontal="right"/>
    </xf>
    <xf numFmtId="164" fontId="25" fillId="7" borderId="13" xfId="0" applyNumberFormat="1" applyFont="1" applyFill="1" applyBorder="1" applyAlignment="1"/>
    <xf numFmtId="164" fontId="29" fillId="0" borderId="0" xfId="0" applyNumberFormat="1" applyFont="1" applyFill="1" applyBorder="1" applyAlignment="1">
      <alignment horizontal="center"/>
    </xf>
    <xf numFmtId="164" fontId="27" fillId="0" borderId="0" xfId="0" applyNumberFormat="1" applyFont="1" applyFill="1" applyBorder="1" applyAlignment="1">
      <alignment horizontal="center"/>
    </xf>
    <xf numFmtId="0" fontId="56" fillId="0" borderId="0" xfId="0" applyFont="1" applyFill="1" applyBorder="1"/>
    <xf numFmtId="164" fontId="29" fillId="0" borderId="0" xfId="331" applyNumberFormat="1" applyFont="1" applyFill="1" applyBorder="1" applyAlignment="1"/>
    <xf numFmtId="164" fontId="29" fillId="0" borderId="0" xfId="331" applyNumberFormat="1" applyFont="1" applyFill="1" applyBorder="1" applyAlignment="1">
      <alignment horizontal="center"/>
    </xf>
    <xf numFmtId="0" fontId="29" fillId="0" borderId="0" xfId="0" applyFont="1" applyFill="1" applyBorder="1" applyAlignment="1">
      <alignment horizontal="center"/>
    </xf>
    <xf numFmtId="0" fontId="29" fillId="0" borderId="0" xfId="331" applyFont="1" applyFill="1" applyBorder="1" applyAlignment="1">
      <alignment horizontal="center"/>
    </xf>
    <xf numFmtId="1" fontId="29" fillId="0" borderId="0" xfId="0" applyNumberFormat="1" applyFont="1" applyFill="1" applyBorder="1" applyAlignment="1">
      <alignment horizontal="center"/>
    </xf>
    <xf numFmtId="1" fontId="27" fillId="0" borderId="0" xfId="0" applyNumberFormat="1" applyFont="1" applyFill="1" applyBorder="1" applyAlignment="1">
      <alignment horizontal="center"/>
    </xf>
    <xf numFmtId="164" fontId="59" fillId="0" borderId="0" xfId="0" applyNumberFormat="1" applyFont="1" applyFill="1" applyBorder="1"/>
    <xf numFmtId="164" fontId="60" fillId="0" borderId="0" xfId="0" applyNumberFormat="1" applyFont="1" applyFill="1" applyBorder="1"/>
    <xf numFmtId="164" fontId="59" fillId="0" borderId="1" xfId="0" applyNumberFormat="1" applyFont="1" applyFill="1" applyBorder="1"/>
    <xf numFmtId="1" fontId="29" fillId="0" borderId="0" xfId="0" applyNumberFormat="1" applyFont="1" applyFill="1" applyBorder="1" applyAlignment="1"/>
    <xf numFmtId="1" fontId="27" fillId="0" borderId="0" xfId="0" applyNumberFormat="1" applyFont="1" applyFill="1" applyBorder="1" applyAlignment="1"/>
    <xf numFmtId="1" fontId="29" fillId="0" borderId="1" xfId="0" applyNumberFormat="1" applyFont="1" applyFill="1" applyBorder="1" applyAlignment="1"/>
    <xf numFmtId="164" fontId="0" fillId="0" borderId="0" xfId="0" applyNumberFormat="1" applyFill="1" applyBorder="1"/>
    <xf numFmtId="1" fontId="29" fillId="0" borderId="1" xfId="0" applyNumberFormat="1" applyFont="1" applyFill="1" applyBorder="1" applyAlignment="1">
      <alignment vertical="center" wrapText="1"/>
    </xf>
    <xf numFmtId="0" fontId="60" fillId="0" borderId="0" xfId="0" applyFont="1" applyFill="1" applyBorder="1"/>
    <xf numFmtId="0" fontId="59" fillId="0" borderId="0" xfId="0" applyFont="1" applyFill="1" applyBorder="1"/>
    <xf numFmtId="0" fontId="61" fillId="0" borderId="0" xfId="0" applyFont="1" applyFill="1" applyBorder="1"/>
    <xf numFmtId="164" fontId="29" fillId="0" borderId="0" xfId="0" applyNumberFormat="1" applyFont="1" applyFill="1" applyBorder="1" applyAlignment="1">
      <alignment horizontal="right"/>
    </xf>
    <xf numFmtId="164" fontId="29" fillId="0" borderId="0" xfId="331" applyNumberFormat="1" applyFont="1" applyFill="1" applyBorder="1" applyAlignment="1">
      <alignment horizontal="right"/>
    </xf>
    <xf numFmtId="1" fontId="52" fillId="0" borderId="0" xfId="504" applyNumberFormat="1" applyFont="1" applyProtection="1"/>
    <xf numFmtId="1" fontId="52" fillId="0" borderId="0" xfId="504" applyNumberFormat="1" applyFont="1" applyBorder="1" applyProtection="1"/>
    <xf numFmtId="1" fontId="52" fillId="0" borderId="0" xfId="0" applyNumberFormat="1" applyFont="1"/>
    <xf numFmtId="1" fontId="52" fillId="0" borderId="0" xfId="0" applyNumberFormat="1" applyFont="1" applyFill="1" applyProtection="1"/>
    <xf numFmtId="0" fontId="53" fillId="7" borderId="13" xfId="0" applyFont="1" applyFill="1" applyBorder="1" applyAlignment="1">
      <alignment horizontal="center" vertical="center" textRotation="90" wrapText="1"/>
    </xf>
    <xf numFmtId="0" fontId="53" fillId="7" borderId="0" xfId="0" applyFont="1" applyFill="1" applyBorder="1" applyAlignment="1">
      <alignment horizontal="center" vertical="center" textRotation="90" wrapText="1"/>
    </xf>
    <xf numFmtId="0" fontId="0" fillId="0" borderId="1" xfId="0" applyBorder="1" applyAlignment="1"/>
    <xf numFmtId="0" fontId="26" fillId="0" borderId="0" xfId="0" applyFont="1" applyFill="1" applyBorder="1" applyAlignment="1"/>
    <xf numFmtId="0" fontId="0" fillId="0" borderId="0" xfId="0" applyAlignment="1"/>
    <xf numFmtId="0" fontId="53" fillId="7" borderId="9" xfId="0" applyFont="1" applyFill="1" applyBorder="1" applyAlignment="1">
      <alignment horizontal="center" vertical="center" textRotation="90" wrapText="1"/>
    </xf>
    <xf numFmtId="0" fontId="0" fillId="0" borderId="10" xfId="0" applyBorder="1" applyAlignment="1">
      <alignment horizontal="center" vertical="center" textRotation="90" wrapText="1"/>
    </xf>
    <xf numFmtId="0" fontId="0" fillId="0" borderId="11" xfId="0" applyBorder="1" applyAlignment="1">
      <alignment horizontal="center" vertical="center" textRotation="90" wrapText="1"/>
    </xf>
    <xf numFmtId="0" fontId="28" fillId="0" borderId="0" xfId="0" applyFont="1" applyFill="1" applyBorder="1" applyAlignment="1"/>
    <xf numFmtId="0" fontId="53" fillId="7" borderId="10" xfId="0" applyFont="1" applyFill="1" applyBorder="1" applyAlignment="1">
      <alignment horizontal="center" vertical="center" textRotation="90" wrapText="1"/>
    </xf>
    <xf numFmtId="0" fontId="53" fillId="7" borderId="11" xfId="0" applyFont="1" applyFill="1" applyBorder="1" applyAlignment="1">
      <alignment horizontal="center" vertical="center" textRotation="90" wrapText="1"/>
    </xf>
  </cellXfs>
  <cellStyles count="547">
    <cellStyle name="2x indented GHG Textfiels" xfId="210"/>
    <cellStyle name="5x indented GHG Textfiels" xfId="211"/>
    <cellStyle name="Boden" xfId="7"/>
    <cellStyle name="comment" xfId="8"/>
    <cellStyle name="Constants" xfId="208"/>
    <cellStyle name="Dezimal 2" xfId="9"/>
    <cellStyle name="EcoTitel" xfId="10"/>
    <cellStyle name="Empty_L_border" xfId="216"/>
    <cellStyle name="Euro" xfId="11"/>
    <cellStyle name="Flashing" xfId="3"/>
    <cellStyle name="Headline" xfId="12"/>
    <cellStyle name="Hyperlink 2" xfId="13"/>
    <cellStyle name="Hyperlink 3" xfId="14"/>
    <cellStyle name="Hyperlink 4" xfId="15"/>
    <cellStyle name="InputCells" xfId="214"/>
    <cellStyle name="InputCells12 2" xfId="16"/>
    <cellStyle name="InputCells12 2 2" xfId="131"/>
    <cellStyle name="InputCells12_BBorder 2" xfId="212"/>
    <cellStyle name="kg" xfId="17"/>
    <cellStyle name="Komma 2" xfId="18"/>
    <cellStyle name="Komma 2 2" xfId="56"/>
    <cellStyle name="Komma 2 2 2" xfId="115"/>
    <cellStyle name="Komma 2 2 2 2" xfId="151"/>
    <cellStyle name="Komma 2 2 2 2 2" xfId="322"/>
    <cellStyle name="Komma 2 2 2 3" xfId="287"/>
    <cellStyle name="Komma 2 2 3" xfId="91"/>
    <cellStyle name="Komma 2 2 3 2" xfId="269"/>
    <cellStyle name="Komma 2 2 4" xfId="133"/>
    <cellStyle name="Komma 2 2 4 2" xfId="304"/>
    <cellStyle name="Komma 2 2 5" xfId="74"/>
    <cellStyle name="Komma 2 2 5 2" xfId="252"/>
    <cellStyle name="Komma 2 2 6" xfId="235"/>
    <cellStyle name="Komma 2 2 7" xfId="342"/>
    <cellStyle name="Komma 2 2 8" xfId="366"/>
    <cellStyle name="Komma 2 3" xfId="106"/>
    <cellStyle name="Komma 2 3 2" xfId="142"/>
    <cellStyle name="Komma 2 3 2 2" xfId="313"/>
    <cellStyle name="Komma 2 3 3" xfId="278"/>
    <cellStyle name="Komma 2 4" xfId="82"/>
    <cellStyle name="Komma 2 4 2" xfId="260"/>
    <cellStyle name="Komma 2 5" xfId="123"/>
    <cellStyle name="Komma 2 5 2" xfId="295"/>
    <cellStyle name="Komma 2 6" xfId="65"/>
    <cellStyle name="Komma 2 6 2" xfId="243"/>
    <cellStyle name="Komma 2 7" xfId="226"/>
    <cellStyle name="Komma 2 8" xfId="333"/>
    <cellStyle name="Komma 2 9" xfId="357"/>
    <cellStyle name="Komma 3" xfId="19"/>
    <cellStyle name="Komma 3 2" xfId="57"/>
    <cellStyle name="Komma 3 2 2" xfId="116"/>
    <cellStyle name="Komma 3 2 2 2" xfId="152"/>
    <cellStyle name="Komma 3 2 2 2 2" xfId="323"/>
    <cellStyle name="Komma 3 2 2 3" xfId="288"/>
    <cellStyle name="Komma 3 2 3" xfId="92"/>
    <cellStyle name="Komma 3 2 3 2" xfId="270"/>
    <cellStyle name="Komma 3 2 4" xfId="134"/>
    <cellStyle name="Komma 3 2 4 2" xfId="305"/>
    <cellStyle name="Komma 3 2 5" xfId="75"/>
    <cellStyle name="Komma 3 2 5 2" xfId="253"/>
    <cellStyle name="Komma 3 2 6" xfId="236"/>
    <cellStyle name="Komma 3 2 7" xfId="343"/>
    <cellStyle name="Komma 3 2 8" xfId="367"/>
    <cellStyle name="Komma 3 3" xfId="107"/>
    <cellStyle name="Komma 3 3 2" xfId="143"/>
    <cellStyle name="Komma 3 3 2 2" xfId="314"/>
    <cellStyle name="Komma 3 3 3" xfId="279"/>
    <cellStyle name="Komma 3 4" xfId="83"/>
    <cellStyle name="Komma 3 4 2" xfId="261"/>
    <cellStyle name="Komma 3 5" xfId="124"/>
    <cellStyle name="Komma 3 5 2" xfId="296"/>
    <cellStyle name="Komma 3 6" xfId="66"/>
    <cellStyle name="Komma 3 6 2" xfId="244"/>
    <cellStyle name="Komma 3 7" xfId="227"/>
    <cellStyle name="Komma 3 8" xfId="334"/>
    <cellStyle name="Komma 3 9" xfId="358"/>
    <cellStyle name="Komma 4" xfId="20"/>
    <cellStyle name="Komma 4 2" xfId="58"/>
    <cellStyle name="Komma 4 2 2" xfId="117"/>
    <cellStyle name="Komma 4 2 2 2" xfId="153"/>
    <cellStyle name="Komma 4 2 2 2 2" xfId="324"/>
    <cellStyle name="Komma 4 2 2 3" xfId="289"/>
    <cellStyle name="Komma 4 2 3" xfId="93"/>
    <cellStyle name="Komma 4 2 3 2" xfId="271"/>
    <cellStyle name="Komma 4 2 4" xfId="135"/>
    <cellStyle name="Komma 4 2 4 2" xfId="306"/>
    <cellStyle name="Komma 4 2 5" xfId="76"/>
    <cellStyle name="Komma 4 2 5 2" xfId="254"/>
    <cellStyle name="Komma 4 2 6" xfId="237"/>
    <cellStyle name="Komma 4 2 7" xfId="344"/>
    <cellStyle name="Komma 4 2 8" xfId="368"/>
    <cellStyle name="Komma 4 3" xfId="108"/>
    <cellStyle name="Komma 4 3 2" xfId="144"/>
    <cellStyle name="Komma 4 3 2 2" xfId="315"/>
    <cellStyle name="Komma 4 3 3" xfId="280"/>
    <cellStyle name="Komma 4 4" xfId="84"/>
    <cellStyle name="Komma 4 4 2" xfId="262"/>
    <cellStyle name="Komma 4 5" xfId="125"/>
    <cellStyle name="Komma 4 5 2" xfId="297"/>
    <cellStyle name="Komma 4 6" xfId="67"/>
    <cellStyle name="Komma 4 6 2" xfId="245"/>
    <cellStyle name="Komma 4 7" xfId="228"/>
    <cellStyle name="Komma 4 8" xfId="335"/>
    <cellStyle name="Komma 4 9" xfId="359"/>
    <cellStyle name="Komma 5" xfId="21"/>
    <cellStyle name="Komma 5 2" xfId="59"/>
    <cellStyle name="Komma 5 2 2" xfId="118"/>
    <cellStyle name="Komma 5 2 2 2" xfId="154"/>
    <cellStyle name="Komma 5 2 2 2 2" xfId="325"/>
    <cellStyle name="Komma 5 2 2 3" xfId="290"/>
    <cellStyle name="Komma 5 2 3" xfId="94"/>
    <cellStyle name="Komma 5 2 3 2" xfId="272"/>
    <cellStyle name="Komma 5 2 4" xfId="136"/>
    <cellStyle name="Komma 5 2 4 2" xfId="307"/>
    <cellStyle name="Komma 5 2 5" xfId="77"/>
    <cellStyle name="Komma 5 2 5 2" xfId="255"/>
    <cellStyle name="Komma 5 2 6" xfId="238"/>
    <cellStyle name="Komma 5 2 7" xfId="345"/>
    <cellStyle name="Komma 5 2 8" xfId="369"/>
    <cellStyle name="Komma 5 3" xfId="109"/>
    <cellStyle name="Komma 5 3 2" xfId="145"/>
    <cellStyle name="Komma 5 3 2 2" xfId="316"/>
    <cellStyle name="Komma 5 3 3" xfId="281"/>
    <cellStyle name="Komma 5 4" xfId="85"/>
    <cellStyle name="Komma 5 4 2" xfId="263"/>
    <cellStyle name="Komma 5 5" xfId="126"/>
    <cellStyle name="Komma 5 5 2" xfId="298"/>
    <cellStyle name="Komma 5 6" xfId="68"/>
    <cellStyle name="Komma 5 6 2" xfId="246"/>
    <cellStyle name="Komma 5 7" xfId="229"/>
    <cellStyle name="Komma 5 8" xfId="336"/>
    <cellStyle name="Komma 5 9" xfId="360"/>
    <cellStyle name="Komma 6" xfId="22"/>
    <cellStyle name="Komma 6 2" xfId="60"/>
    <cellStyle name="Komma 6 2 2" xfId="119"/>
    <cellStyle name="Komma 6 2 2 2" xfId="155"/>
    <cellStyle name="Komma 6 2 2 2 2" xfId="326"/>
    <cellStyle name="Komma 6 2 2 3" xfId="291"/>
    <cellStyle name="Komma 6 2 3" xfId="95"/>
    <cellStyle name="Komma 6 2 3 2" xfId="273"/>
    <cellStyle name="Komma 6 2 4" xfId="137"/>
    <cellStyle name="Komma 6 2 4 2" xfId="308"/>
    <cellStyle name="Komma 6 2 5" xfId="78"/>
    <cellStyle name="Komma 6 2 5 2" xfId="256"/>
    <cellStyle name="Komma 6 2 6" xfId="239"/>
    <cellStyle name="Komma 6 2 7" xfId="346"/>
    <cellStyle name="Komma 6 2 8" xfId="370"/>
    <cellStyle name="Komma 6 3" xfId="110"/>
    <cellStyle name="Komma 6 3 2" xfId="146"/>
    <cellStyle name="Komma 6 3 2 2" xfId="317"/>
    <cellStyle name="Komma 6 3 3" xfId="282"/>
    <cellStyle name="Komma 6 4" xfId="86"/>
    <cellStyle name="Komma 6 4 2" xfId="264"/>
    <cellStyle name="Komma 6 5" xfId="127"/>
    <cellStyle name="Komma 6 5 2" xfId="299"/>
    <cellStyle name="Komma 6 6" xfId="69"/>
    <cellStyle name="Komma 6 6 2" xfId="247"/>
    <cellStyle name="Komma 6 7" xfId="230"/>
    <cellStyle name="Komma 6 8" xfId="337"/>
    <cellStyle name="Komma 6 9" xfId="361"/>
    <cellStyle name="Luft" xfId="23"/>
    <cellStyle name="Milliers 2" xfId="207"/>
    <cellStyle name="Milliers 2 2" xfId="330"/>
    <cellStyle name="Milliers 3" xfId="220"/>
    <cellStyle name="Milliers 3 2" xfId="447"/>
    <cellStyle name="Milliers 4" xfId="545"/>
    <cellStyle name="Niels" xfId="24"/>
    <cellStyle name="NielsProz" xfId="25"/>
    <cellStyle name="Normal 10" xfId="223"/>
    <cellStyle name="Normal 11" xfId="331"/>
    <cellStyle name="Normal 11 2" xfId="495"/>
    <cellStyle name="Normal 12" xfId="504"/>
    <cellStyle name="Normal 2" xfId="5"/>
    <cellStyle name="Normal 2 2" xfId="103"/>
    <cellStyle name="Normal 2 3" xfId="102"/>
    <cellStyle name="Normal 2 3 2" xfId="506"/>
    <cellStyle name="Normal 3" xfId="4"/>
    <cellStyle name="Normal 3 2" xfId="52"/>
    <cellStyle name="Normal 3 2 2" xfId="113"/>
    <cellStyle name="Normal 3 2 2 2" xfId="149"/>
    <cellStyle name="Normal 3 2 2 2 2" xfId="320"/>
    <cellStyle name="Normal 3 2 2 2 2 2" xfId="490"/>
    <cellStyle name="Normal 3 2 2 2 3" xfId="406"/>
    <cellStyle name="Normal 3 2 2 3" xfId="285"/>
    <cellStyle name="Normal 3 2 2 3 2" xfId="475"/>
    <cellStyle name="Normal 3 2 2 4" xfId="391"/>
    <cellStyle name="Normal 3 2 3" xfId="89"/>
    <cellStyle name="Normal 3 2 3 2" xfId="267"/>
    <cellStyle name="Normal 3 2 3 2 2" xfId="467"/>
    <cellStyle name="Normal 3 2 3 3" xfId="383"/>
    <cellStyle name="Normal 3 2 4" xfId="130"/>
    <cellStyle name="Normal 3 2 4 2" xfId="302"/>
    <cellStyle name="Normal 3 2 4 2 2" xfId="482"/>
    <cellStyle name="Normal 3 2 4 3" xfId="398"/>
    <cellStyle name="Normal 3 2 5" xfId="72"/>
    <cellStyle name="Normal 3 2 5 2" xfId="250"/>
    <cellStyle name="Normal 3 2 5 2 2" xfId="460"/>
    <cellStyle name="Normal 3 2 5 3" xfId="376"/>
    <cellStyle name="Normal 3 2 6" xfId="233"/>
    <cellStyle name="Normal 3 2 6 2" xfId="453"/>
    <cellStyle name="Normal 3 2 7" xfId="340"/>
    <cellStyle name="Normal 3 2 7 2" xfId="499"/>
    <cellStyle name="Normal 3 2 8" xfId="364"/>
    <cellStyle name="Normal 3 2 9" xfId="352"/>
    <cellStyle name="Normal 3 3" xfId="54"/>
    <cellStyle name="Normal 3 3 2" xfId="99"/>
    <cellStyle name="Normal 3 4" xfId="49"/>
    <cellStyle name="Normal 3 4 2" xfId="112"/>
    <cellStyle name="Normal 3 4 2 2" xfId="148"/>
    <cellStyle name="Normal 3 4 2 2 2" xfId="319"/>
    <cellStyle name="Normal 3 4 2 2 2 2" xfId="489"/>
    <cellStyle name="Normal 3 4 2 2 3" xfId="405"/>
    <cellStyle name="Normal 3 4 2 3" xfId="284"/>
    <cellStyle name="Normal 3 4 2 3 2" xfId="474"/>
    <cellStyle name="Normal 3 4 2 4" xfId="390"/>
    <cellStyle name="Normal 3 4 3" xfId="88"/>
    <cellStyle name="Normal 3 4 3 2" xfId="266"/>
    <cellStyle name="Normal 3 4 3 2 2" xfId="466"/>
    <cellStyle name="Normal 3 4 3 3" xfId="382"/>
    <cellStyle name="Normal 3 4 4" xfId="129"/>
    <cellStyle name="Normal 3 4 4 2" xfId="301"/>
    <cellStyle name="Normal 3 4 4 2 2" xfId="481"/>
    <cellStyle name="Normal 3 4 4 3" xfId="397"/>
    <cellStyle name="Normal 3 4 5" xfId="71"/>
    <cellStyle name="Normal 3 4 5 2" xfId="249"/>
    <cellStyle name="Normal 3 4 5 2 2" xfId="459"/>
    <cellStyle name="Normal 3 4 5 3" xfId="375"/>
    <cellStyle name="Normal 3 4 6" xfId="232"/>
    <cellStyle name="Normal 3 4 6 2" xfId="452"/>
    <cellStyle name="Normal 3 4 7" xfId="339"/>
    <cellStyle name="Normal 3 4 7 2" xfId="498"/>
    <cellStyle name="Normal 3 4 8" xfId="363"/>
    <cellStyle name="Normal 3 4 9" xfId="351"/>
    <cellStyle name="Normal 3 5" xfId="98"/>
    <cellStyle name="Normal 3 6" xfId="204"/>
    <cellStyle name="Normal 3 6 2" xfId="329"/>
    <cellStyle name="Normal 3 6 2 2" xfId="494"/>
    <cellStyle name="Normal 3 6 3" xfId="445"/>
    <cellStyle name="Normal 3 7" xfId="222"/>
    <cellStyle name="Normal 3 7 2" xfId="449"/>
    <cellStyle name="Normal 3 8" xfId="224"/>
    <cellStyle name="Normal 3 9" xfId="544"/>
    <cellStyle name="Normal 4" xfId="48"/>
    <cellStyle name="Normal 5" xfId="63"/>
    <cellStyle name="Normal 5 2" xfId="121"/>
    <cellStyle name="Normal 5 2 2" xfId="157"/>
    <cellStyle name="Normal 5 2 2 2" xfId="328"/>
    <cellStyle name="Normal 5 2 2 2 2" xfId="493"/>
    <cellStyle name="Normal 5 2 2 3" xfId="409"/>
    <cellStyle name="Normal 5 2 3" xfId="293"/>
    <cellStyle name="Normal 5 2 3 2" xfId="478"/>
    <cellStyle name="Normal 5 2 4" xfId="394"/>
    <cellStyle name="Normal 5 3" xfId="97"/>
    <cellStyle name="Normal 5 3 2" xfId="275"/>
    <cellStyle name="Normal 5 3 2 2" xfId="470"/>
    <cellStyle name="Normal 5 3 3" xfId="386"/>
    <cellStyle name="Normal 5 4" xfId="139"/>
    <cellStyle name="Normal 5 4 2" xfId="310"/>
    <cellStyle name="Normal 5 4 2 2" xfId="485"/>
    <cellStyle name="Normal 5 4 3" xfId="401"/>
    <cellStyle name="Normal 5 5" xfId="80"/>
    <cellStyle name="Normal 5 5 2" xfId="258"/>
    <cellStyle name="Normal 5 5 2 2" xfId="463"/>
    <cellStyle name="Normal 5 5 3" xfId="379"/>
    <cellStyle name="Normal 5 6" xfId="241"/>
    <cellStyle name="Normal 5 6 2" xfId="456"/>
    <cellStyle name="Normal 5 7" xfId="348"/>
    <cellStyle name="Normal 5 7 2" xfId="502"/>
    <cellStyle name="Normal 5 8" xfId="372"/>
    <cellStyle name="Normal 5 9" xfId="355"/>
    <cellStyle name="Normal 6" xfId="100"/>
    <cellStyle name="Normal 7" xfId="101"/>
    <cellStyle name="Normal 7 2" xfId="140"/>
    <cellStyle name="Normal 7 2 2" xfId="311"/>
    <cellStyle name="Normal 7 2 2 2" xfId="486"/>
    <cellStyle name="Normal 7 2 3" xfId="402"/>
    <cellStyle name="Normal 7 3" xfId="276"/>
    <cellStyle name="Normal 7 3 2" xfId="471"/>
    <cellStyle name="Normal 7 4" xfId="387"/>
    <cellStyle name="Normal 8" xfId="104"/>
    <cellStyle name="Normal 9" xfId="219"/>
    <cellStyle name="Normal 9 2" xfId="446"/>
    <cellStyle name="Normal GHG Textfiels Bold" xfId="209"/>
    <cellStyle name="Normal GHG-Shade 2" xfId="215"/>
    <cellStyle name="Normale 2" xfId="507"/>
    <cellStyle name="Pourcentage 2" xfId="205"/>
    <cellStyle name="Pourcentage 2 2" xfId="218"/>
    <cellStyle name="Pourcentage 3" xfId="206"/>
    <cellStyle name="Pourcentage 4" xfId="221"/>
    <cellStyle name="Pourcentage 4 2" xfId="448"/>
    <cellStyle name="Pourcentage 5" xfId="503"/>
    <cellStyle name="Prozent 2" xfId="26"/>
    <cellStyle name="Prozent 3" xfId="27"/>
    <cellStyle name="Prozent 4" xfId="28"/>
    <cellStyle name="Prozent 6" xfId="546"/>
    <cellStyle name="Prüfung" xfId="29"/>
    <cellStyle name="Prüfung 2" xfId="30"/>
    <cellStyle name="Prüfung 3" xfId="31"/>
    <cellStyle name="SAPBEXaggData" xfId="168"/>
    <cellStyle name="SAPBEXaggData 2" xfId="508"/>
    <cellStyle name="SAPBEXaggData 3" xfId="414"/>
    <cellStyle name="SAPBEXaggDataEmph" xfId="173"/>
    <cellStyle name="SAPBEXaggDataEmph 2" xfId="509"/>
    <cellStyle name="SAPBEXaggDataEmph 3" xfId="419"/>
    <cellStyle name="SAPBEXaggItem" xfId="174"/>
    <cellStyle name="SAPBEXaggItem 2" xfId="510"/>
    <cellStyle name="SAPBEXaggItem 3" xfId="420"/>
    <cellStyle name="SAPBEXaggItemX" xfId="175"/>
    <cellStyle name="SAPBEXaggItemX 2" xfId="511"/>
    <cellStyle name="SAPBEXaggItemX 3" xfId="421"/>
    <cellStyle name="SAPBEXchaText" xfId="159"/>
    <cellStyle name="SAPBEXexcBad7" xfId="176"/>
    <cellStyle name="SAPBEXexcBad7 2" xfId="512"/>
    <cellStyle name="SAPBEXexcBad7 3" xfId="422"/>
    <cellStyle name="SAPBEXexcBad8" xfId="177"/>
    <cellStyle name="SAPBEXexcBad8 2" xfId="513"/>
    <cellStyle name="SAPBEXexcBad8 3" xfId="423"/>
    <cellStyle name="SAPBEXexcBad9" xfId="178"/>
    <cellStyle name="SAPBEXexcBad9 2" xfId="514"/>
    <cellStyle name="SAPBEXexcBad9 3" xfId="424"/>
    <cellStyle name="SAPBEXexcCritical4" xfId="179"/>
    <cellStyle name="SAPBEXexcCritical4 2" xfId="515"/>
    <cellStyle name="SAPBEXexcCritical4 3" xfId="425"/>
    <cellStyle name="SAPBEXexcCritical5" xfId="180"/>
    <cellStyle name="SAPBEXexcCritical5 2" xfId="516"/>
    <cellStyle name="SAPBEXexcCritical5 3" xfId="426"/>
    <cellStyle name="SAPBEXexcCritical6" xfId="181"/>
    <cellStyle name="SAPBEXexcCritical6 2" xfId="517"/>
    <cellStyle name="SAPBEXexcCritical6 3" xfId="427"/>
    <cellStyle name="SAPBEXexcGood1" xfId="182"/>
    <cellStyle name="SAPBEXexcGood1 2" xfId="518"/>
    <cellStyle name="SAPBEXexcGood1 3" xfId="428"/>
    <cellStyle name="SAPBEXexcGood2" xfId="183"/>
    <cellStyle name="SAPBEXexcGood2 2" xfId="519"/>
    <cellStyle name="SAPBEXexcGood2 3" xfId="429"/>
    <cellStyle name="SAPBEXexcGood3" xfId="184"/>
    <cellStyle name="SAPBEXexcGood3 2" xfId="520"/>
    <cellStyle name="SAPBEXexcGood3 3" xfId="430"/>
    <cellStyle name="SAPBEXfilterDrill" xfId="161"/>
    <cellStyle name="SAPBEXfilterItem" xfId="160"/>
    <cellStyle name="SAPBEXfilterText" xfId="185"/>
    <cellStyle name="SAPBEXformats" xfId="165"/>
    <cellStyle name="SAPBEXformats 2" xfId="521"/>
    <cellStyle name="SAPBEXformats 3" xfId="411"/>
    <cellStyle name="SAPBEXheaderItem" xfId="163"/>
    <cellStyle name="SAPBEXheaderItem 2" xfId="198"/>
    <cellStyle name="SAPBEXheaderText" xfId="162"/>
    <cellStyle name="SAPBEXheaderText 2" xfId="197"/>
    <cellStyle name="SAPBEXHLevel0" xfId="166"/>
    <cellStyle name="SAPBEXHLevel0 2" xfId="199"/>
    <cellStyle name="SAPBEXHLevel0 2 2" xfId="523"/>
    <cellStyle name="SAPBEXHLevel0 2 3" xfId="441"/>
    <cellStyle name="SAPBEXHLevel0 3" xfId="522"/>
    <cellStyle name="SAPBEXHLevel0 4" xfId="412"/>
    <cellStyle name="SAPBEXHLevel0X" xfId="186"/>
    <cellStyle name="SAPBEXHLevel0X 2" xfId="524"/>
    <cellStyle name="SAPBEXHLevel0X 3" xfId="431"/>
    <cellStyle name="SAPBEXHLevel1" xfId="169"/>
    <cellStyle name="SAPBEXHLevel1 2" xfId="200"/>
    <cellStyle name="SAPBEXHLevel1 2 2" xfId="526"/>
    <cellStyle name="SAPBEXHLevel1 2 3" xfId="442"/>
    <cellStyle name="SAPBEXHLevel1 3" xfId="525"/>
    <cellStyle name="SAPBEXHLevel1 4" xfId="415"/>
    <cellStyle name="SAPBEXHLevel1X" xfId="187"/>
    <cellStyle name="SAPBEXHLevel1X 2" xfId="527"/>
    <cellStyle name="SAPBEXHLevel1X 3" xfId="432"/>
    <cellStyle name="SAPBEXHLevel2" xfId="170"/>
    <cellStyle name="SAPBEXHLevel2 2" xfId="201"/>
    <cellStyle name="SAPBEXHLevel2 2 2" xfId="529"/>
    <cellStyle name="SAPBEXHLevel2 2 3" xfId="443"/>
    <cellStyle name="SAPBEXHLevel2 3" xfId="528"/>
    <cellStyle name="SAPBEXHLevel2 4" xfId="416"/>
    <cellStyle name="SAPBEXHLevel2X" xfId="188"/>
    <cellStyle name="SAPBEXHLevel2X 2" xfId="530"/>
    <cellStyle name="SAPBEXHLevel2X 3" xfId="433"/>
    <cellStyle name="SAPBEXHLevel3" xfId="171"/>
    <cellStyle name="SAPBEXHLevel3 2" xfId="202"/>
    <cellStyle name="SAPBEXHLevel3 2 2" xfId="532"/>
    <cellStyle name="SAPBEXHLevel3 2 3" xfId="444"/>
    <cellStyle name="SAPBEXHLevel3 3" xfId="531"/>
    <cellStyle name="SAPBEXHLevel3 4" xfId="417"/>
    <cellStyle name="SAPBEXHLevel3X" xfId="189"/>
    <cellStyle name="SAPBEXHLevel3X 2" xfId="533"/>
    <cellStyle name="SAPBEXHLevel3X 3" xfId="434"/>
    <cellStyle name="SAPBEXresData" xfId="190"/>
    <cellStyle name="SAPBEXresData 2" xfId="534"/>
    <cellStyle name="SAPBEXresData 3" xfId="435"/>
    <cellStyle name="SAPBEXresDataEmph" xfId="191"/>
    <cellStyle name="SAPBEXresDataEmph 2" xfId="535"/>
    <cellStyle name="SAPBEXresDataEmph 3" xfId="436"/>
    <cellStyle name="SAPBEXresItem" xfId="192"/>
    <cellStyle name="SAPBEXresItem 2" xfId="536"/>
    <cellStyle name="SAPBEXresItem 3" xfId="437"/>
    <cellStyle name="SAPBEXresItemX" xfId="193"/>
    <cellStyle name="SAPBEXresItemX 2" xfId="537"/>
    <cellStyle name="SAPBEXresItemX 3" xfId="438"/>
    <cellStyle name="SAPBEXstdData" xfId="172"/>
    <cellStyle name="SAPBEXstdData 2" xfId="538"/>
    <cellStyle name="SAPBEXstdData 3" xfId="418"/>
    <cellStyle name="SAPBEXstdDataEmph" xfId="194"/>
    <cellStyle name="SAPBEXstdDataEmph 2" xfId="539"/>
    <cellStyle name="SAPBEXstdDataEmph 3" xfId="439"/>
    <cellStyle name="SAPBEXstdItem" xfId="167"/>
    <cellStyle name="SAPBEXstdItem 2" xfId="540"/>
    <cellStyle name="SAPBEXstdItem 3" xfId="413"/>
    <cellStyle name="SAPBEXstdItemX" xfId="164"/>
    <cellStyle name="SAPBEXstdItemX 2" xfId="541"/>
    <cellStyle name="SAPBEXstdItemX 3" xfId="410"/>
    <cellStyle name="SAPBEXtitle" xfId="158"/>
    <cellStyle name="SAPBEXtitle 2" xfId="196"/>
    <cellStyle name="SAPBEXundefined" xfId="195"/>
    <cellStyle name="SAPBEXundefined 2" xfId="542"/>
    <cellStyle name="SAPBEXundefined 3" xfId="440"/>
    <cellStyle name="Shade" xfId="213"/>
    <cellStyle name="Shade 2" xfId="217"/>
    <cellStyle name="Standard" xfId="0" builtinId="0"/>
    <cellStyle name="Standard 10" xfId="6"/>
    <cellStyle name="Standard 10 10" xfId="349"/>
    <cellStyle name="Standard 10 2" xfId="55"/>
    <cellStyle name="Standard 10 2 2" xfId="114"/>
    <cellStyle name="Standard 10 2 2 2" xfId="150"/>
    <cellStyle name="Standard 10 2 2 2 2" xfId="321"/>
    <cellStyle name="Standard 10 2 2 2 2 2" xfId="491"/>
    <cellStyle name="Standard 10 2 2 2 3" xfId="407"/>
    <cellStyle name="Standard 10 2 2 3" xfId="286"/>
    <cellStyle name="Standard 10 2 2 3 2" xfId="476"/>
    <cellStyle name="Standard 10 2 2 4" xfId="392"/>
    <cellStyle name="Standard 10 2 3" xfId="90"/>
    <cellStyle name="Standard 10 2 3 2" xfId="268"/>
    <cellStyle name="Standard 10 2 3 2 2" xfId="468"/>
    <cellStyle name="Standard 10 2 3 3" xfId="384"/>
    <cellStyle name="Standard 10 2 4" xfId="132"/>
    <cellStyle name="Standard 10 2 4 2" xfId="303"/>
    <cellStyle name="Standard 10 2 4 2 2" xfId="483"/>
    <cellStyle name="Standard 10 2 4 3" xfId="399"/>
    <cellStyle name="Standard 10 2 5" xfId="73"/>
    <cellStyle name="Standard 10 2 5 2" xfId="251"/>
    <cellStyle name="Standard 10 2 5 2 2" xfId="461"/>
    <cellStyle name="Standard 10 2 5 3" xfId="377"/>
    <cellStyle name="Standard 10 2 6" xfId="234"/>
    <cellStyle name="Standard 10 2 6 2" xfId="454"/>
    <cellStyle name="Standard 10 2 7" xfId="341"/>
    <cellStyle name="Standard 10 2 7 2" xfId="500"/>
    <cellStyle name="Standard 10 2 8" xfId="365"/>
    <cellStyle name="Standard 10 2 9" xfId="353"/>
    <cellStyle name="Standard 10 3" xfId="105"/>
    <cellStyle name="Standard 10 3 2" xfId="141"/>
    <cellStyle name="Standard 10 3 2 2" xfId="312"/>
    <cellStyle name="Standard 10 3 2 2 2" xfId="487"/>
    <cellStyle name="Standard 10 3 2 3" xfId="403"/>
    <cellStyle name="Standard 10 3 3" xfId="277"/>
    <cellStyle name="Standard 10 3 3 2" xfId="472"/>
    <cellStyle name="Standard 10 3 4" xfId="388"/>
    <cellStyle name="Standard 10 4" xfId="81"/>
    <cellStyle name="Standard 10 4 2" xfId="259"/>
    <cellStyle name="Standard 10 4 2 2" xfId="464"/>
    <cellStyle name="Standard 10 4 3" xfId="380"/>
    <cellStyle name="Standard 10 5" xfId="122"/>
    <cellStyle name="Standard 10 5 2" xfId="294"/>
    <cellStyle name="Standard 10 5 2 2" xfId="479"/>
    <cellStyle name="Standard 10 5 3" xfId="395"/>
    <cellStyle name="Standard 10 6" xfId="64"/>
    <cellStyle name="Standard 10 6 2" xfId="242"/>
    <cellStyle name="Standard 10 6 2 2" xfId="457"/>
    <cellStyle name="Standard 10 6 3" xfId="373"/>
    <cellStyle name="Standard 10 7" xfId="225"/>
    <cellStyle name="Standard 10 7 2" xfId="450"/>
    <cellStyle name="Standard 10 8" xfId="332"/>
    <cellStyle name="Standard 10 8 2" xfId="496"/>
    <cellStyle name="Standard 10 9" xfId="356"/>
    <cellStyle name="Standard 2" xfId="2"/>
    <cellStyle name="Standard 2 2" xfId="32"/>
    <cellStyle name="Standard 2 2 2" xfId="61"/>
    <cellStyle name="Standard 2 2 3" xfId="51"/>
    <cellStyle name="Standard 2 3" xfId="53"/>
    <cellStyle name="Standard 2 4" xfId="50"/>
    <cellStyle name="Standard 3" xfId="33"/>
    <cellStyle name="Standard 3 2" xfId="203"/>
    <cellStyle name="Standard 4" xfId="34"/>
    <cellStyle name="Standard 4 2" xfId="543"/>
    <cellStyle name="Standard 4 3" xfId="505"/>
    <cellStyle name="Standard 5" xfId="35"/>
    <cellStyle name="Standard 6" xfId="36"/>
    <cellStyle name="Standard 7" xfId="37"/>
    <cellStyle name="Standard 8" xfId="46"/>
    <cellStyle name="Standard 8 10" xfId="350"/>
    <cellStyle name="Standard 8 2" xfId="62"/>
    <cellStyle name="Standard 8 2 2" xfId="120"/>
    <cellStyle name="Standard 8 2 2 2" xfId="156"/>
    <cellStyle name="Standard 8 2 2 2 2" xfId="327"/>
    <cellStyle name="Standard 8 2 2 2 2 2" xfId="492"/>
    <cellStyle name="Standard 8 2 2 2 3" xfId="408"/>
    <cellStyle name="Standard 8 2 2 3" xfId="292"/>
    <cellStyle name="Standard 8 2 2 3 2" xfId="477"/>
    <cellStyle name="Standard 8 2 2 4" xfId="393"/>
    <cellStyle name="Standard 8 2 3" xfId="96"/>
    <cellStyle name="Standard 8 2 3 2" xfId="274"/>
    <cellStyle name="Standard 8 2 3 2 2" xfId="469"/>
    <cellStyle name="Standard 8 2 3 3" xfId="385"/>
    <cellStyle name="Standard 8 2 4" xfId="138"/>
    <cellStyle name="Standard 8 2 4 2" xfId="309"/>
    <cellStyle name="Standard 8 2 4 2 2" xfId="484"/>
    <cellStyle name="Standard 8 2 4 3" xfId="400"/>
    <cellStyle name="Standard 8 2 5" xfId="79"/>
    <cellStyle name="Standard 8 2 5 2" xfId="257"/>
    <cellStyle name="Standard 8 2 5 2 2" xfId="462"/>
    <cellStyle name="Standard 8 2 5 3" xfId="378"/>
    <cellStyle name="Standard 8 2 6" xfId="240"/>
    <cellStyle name="Standard 8 2 6 2" xfId="455"/>
    <cellStyle name="Standard 8 2 7" xfId="347"/>
    <cellStyle name="Standard 8 2 7 2" xfId="501"/>
    <cellStyle name="Standard 8 2 8" xfId="371"/>
    <cellStyle name="Standard 8 2 9" xfId="354"/>
    <cellStyle name="Standard 8 3" xfId="111"/>
    <cellStyle name="Standard 8 3 2" xfId="147"/>
    <cellStyle name="Standard 8 3 2 2" xfId="318"/>
    <cellStyle name="Standard 8 3 2 2 2" xfId="488"/>
    <cellStyle name="Standard 8 3 2 3" xfId="404"/>
    <cellStyle name="Standard 8 3 3" xfId="283"/>
    <cellStyle name="Standard 8 3 3 2" xfId="473"/>
    <cellStyle name="Standard 8 3 4" xfId="389"/>
    <cellStyle name="Standard 8 4" xfId="87"/>
    <cellStyle name="Standard 8 4 2" xfId="265"/>
    <cellStyle name="Standard 8 4 2 2" xfId="465"/>
    <cellStyle name="Standard 8 4 3" xfId="381"/>
    <cellStyle name="Standard 8 5" xfId="128"/>
    <cellStyle name="Standard 8 5 2" xfId="300"/>
    <cellStyle name="Standard 8 5 2 2" xfId="480"/>
    <cellStyle name="Standard 8 5 3" xfId="396"/>
    <cellStyle name="Standard 8 6" xfId="70"/>
    <cellStyle name="Standard 8 6 2" xfId="248"/>
    <cellStyle name="Standard 8 6 2 2" xfId="458"/>
    <cellStyle name="Standard 8 6 3" xfId="374"/>
    <cellStyle name="Standard 8 7" xfId="231"/>
    <cellStyle name="Standard 8 7 2" xfId="451"/>
    <cellStyle name="Standard 8 8" xfId="338"/>
    <cellStyle name="Standard 8 8 2" xfId="497"/>
    <cellStyle name="Standard 8 9" xfId="362"/>
    <cellStyle name="Standard 9" xfId="47"/>
    <cellStyle name="Standard_ackerland" xfId="1"/>
    <cellStyle name="text" xfId="38"/>
    <cellStyle name="Text-Manual" xfId="39"/>
    <cellStyle name="unit" xfId="40"/>
    <cellStyle name="wissenschaft" xfId="41"/>
    <cellStyle name="wissenschaft+" xfId="42"/>
    <cellStyle name="wissenschaft-Eingabe" xfId="43"/>
    <cellStyle name="wissenschaft-Eingabe 2" xfId="44"/>
    <cellStyle name="Обычный_2++ 2" xfId="45"/>
  </cellStyles>
  <dxfs count="0"/>
  <tableStyles count="0" defaultTableStyle="TableStyleMedium2" defaultPivotStyle="PivotStyleLight16"/>
  <colors>
    <mruColors>
      <color rgb="FF95B551"/>
      <color rgb="FFFFFFFF"/>
      <color rgb="FF5B6581"/>
      <color rgb="FF5E8B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130969</xdr:colOff>
      <xdr:row>117</xdr:row>
      <xdr:rowOff>66145</xdr:rowOff>
    </xdr:from>
    <xdr:ext cx="7667625" cy="7060651"/>
    <xdr:sp macro="" textlink="">
      <xdr:nvSpPr>
        <xdr:cNvPr id="4" name="ZoneTexte 3"/>
        <xdr:cNvSpPr txBox="1"/>
      </xdr:nvSpPr>
      <xdr:spPr>
        <a:xfrm flipH="1">
          <a:off x="130969" y="23283333"/>
          <a:ext cx="7667625" cy="70606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300"/>
            </a:lnSpc>
            <a:spcAft>
              <a:spcPts val="0"/>
            </a:spcAft>
          </a:pPr>
          <a:r>
            <a:rPr lang="fr-CH" sz="1000" b="1" u="sng">
              <a:effectLst/>
              <a:latin typeface="+mn-lt"/>
              <a:ea typeface="Calibri" panose="020F0502020204030204" pitchFamily="34" charset="0"/>
              <a:cs typeface="Arial" panose="020B0604020202020204" pitchFamily="34" charset="0"/>
            </a:rPr>
            <a:t>Abkürzungen:</a:t>
          </a:r>
        </a:p>
        <a:p>
          <a:pPr>
            <a:lnSpc>
              <a:spcPts val="1300"/>
            </a:lnSpc>
            <a:spcAft>
              <a:spcPts val="0"/>
            </a:spcAft>
          </a:pPr>
          <a:endParaRPr lang="fr-CH" sz="1000" b="1" u="sng">
            <a:effectLst/>
            <a:latin typeface="+mn-lt"/>
            <a:ea typeface="Calibri" panose="020F0502020204030204" pitchFamily="34" charset="0"/>
            <a:cs typeface="Arial" panose="020B0604020202020204" pitchFamily="34" charset="0"/>
          </a:endParaRPr>
        </a:p>
        <a:p>
          <a:pPr>
            <a:lnSpc>
              <a:spcPts val="1300"/>
            </a:lnSpc>
            <a:spcAft>
              <a:spcPts val="0"/>
            </a:spcAft>
          </a:pPr>
          <a:r>
            <a:rPr lang="fr-CH" sz="1000" b="1">
              <a:effectLst/>
              <a:latin typeface="+mn-lt"/>
              <a:ea typeface="Calibri" panose="020F0502020204030204" pitchFamily="34" charset="0"/>
              <a:cs typeface="Arial" panose="020B0604020202020204" pitchFamily="34" charset="0"/>
            </a:rPr>
            <a:t>AUI</a:t>
          </a:r>
          <a:r>
            <a:rPr lang="fr-CH" sz="1000">
              <a:effectLst/>
              <a:latin typeface="+mn-lt"/>
              <a:ea typeface="Calibri" panose="020F0502020204030204" pitchFamily="34" charset="0"/>
              <a:cs typeface="Arial" panose="020B0604020202020204" pitchFamily="34" charset="0"/>
            </a:rPr>
            <a:t>: Agrarumweltindikatoren; </a:t>
          </a:r>
          <a:r>
            <a:rPr lang="fr-CH" sz="1000" b="1">
              <a:effectLst/>
              <a:latin typeface="+mn-lt"/>
              <a:ea typeface="Calibri" panose="020F0502020204030204" pitchFamily="34" charset="0"/>
              <a:cs typeface="Arial" panose="020B0604020202020204" pitchFamily="34" charset="0"/>
            </a:rPr>
            <a:t>BLW</a:t>
          </a:r>
          <a:r>
            <a:rPr lang="fr-CH" sz="1000">
              <a:effectLst/>
              <a:latin typeface="+mn-lt"/>
              <a:ea typeface="Calibri" panose="020F0502020204030204" pitchFamily="34" charset="0"/>
              <a:cs typeface="Arial" panose="020B0604020202020204" pitchFamily="34" charset="0"/>
            </a:rPr>
            <a:t>: Bundesamt für Landwirtschaft; </a:t>
          </a:r>
          <a:r>
            <a:rPr lang="fr-CH" sz="1000" b="1">
              <a:effectLst/>
              <a:latin typeface="+mn-lt"/>
              <a:ea typeface="Calibri" panose="020F0502020204030204" pitchFamily="34" charset="0"/>
              <a:cs typeface="Arial" panose="020B0604020202020204" pitchFamily="34" charset="0"/>
            </a:rPr>
            <a:t>BFS</a:t>
          </a:r>
          <a:r>
            <a:rPr lang="fr-CH" sz="1000">
              <a:effectLst/>
              <a:latin typeface="+mn-lt"/>
              <a:ea typeface="Calibri" panose="020F0502020204030204" pitchFamily="34" charset="0"/>
              <a:cs typeface="Arial" panose="020B0604020202020204" pitchFamily="34" charset="0"/>
            </a:rPr>
            <a:t>: Bundesamt für Statistik; </a:t>
          </a:r>
          <a:r>
            <a:rPr lang="fr-CH" sz="1000" b="1">
              <a:effectLst/>
              <a:latin typeface="+mn-lt"/>
              <a:ea typeface="Calibri" panose="020F0502020204030204" pitchFamily="34" charset="0"/>
              <a:cs typeface="Arial" panose="020B0604020202020204" pitchFamily="34" charset="0"/>
            </a:rPr>
            <a:t>BLV</a:t>
          </a:r>
          <a:r>
            <a:rPr lang="fr-CH" sz="1000">
              <a:effectLst/>
              <a:latin typeface="+mn-lt"/>
              <a:ea typeface="Calibri" panose="020F0502020204030204" pitchFamily="34" charset="0"/>
              <a:cs typeface="Arial" panose="020B0604020202020204" pitchFamily="34" charset="0"/>
            </a:rPr>
            <a:t>: Bundesamt für Lebensmittelsicherheit und Veterinärwesen; </a:t>
          </a:r>
          <a:r>
            <a:rPr lang="fr-CH" sz="1000" b="1">
              <a:effectLst/>
              <a:latin typeface="+mn-lt"/>
              <a:ea typeface="Calibri" panose="020F0502020204030204" pitchFamily="34" charset="0"/>
              <a:cs typeface="Arial" panose="020B0604020202020204" pitchFamily="34" charset="0"/>
            </a:rPr>
            <a:t>BAFU</a:t>
          </a:r>
          <a:r>
            <a:rPr lang="fr-CH" sz="1000">
              <a:effectLst/>
              <a:latin typeface="+mn-lt"/>
              <a:ea typeface="Calibri" panose="020F0502020204030204" pitchFamily="34" charset="0"/>
              <a:cs typeface="Arial" panose="020B0604020202020204" pitchFamily="34" charset="0"/>
            </a:rPr>
            <a:t>: Bundesamt für Umwelt; </a:t>
          </a:r>
          <a:r>
            <a:rPr lang="fr-CH" sz="1000" b="1">
              <a:effectLst/>
              <a:latin typeface="+mn-lt"/>
              <a:ea typeface="Calibri" panose="020F0502020204030204" pitchFamily="34" charset="0"/>
              <a:cs typeface="Arial" panose="020B0604020202020204" pitchFamily="34" charset="0"/>
            </a:rPr>
            <a:t>HAFL</a:t>
          </a:r>
          <a:r>
            <a:rPr lang="fr-CH" sz="1000">
              <a:effectLst/>
              <a:latin typeface="+mn-lt"/>
              <a:ea typeface="Calibri" panose="020F0502020204030204" pitchFamily="34" charset="0"/>
              <a:cs typeface="Arial" panose="020B0604020202020204" pitchFamily="34" charset="0"/>
            </a:rPr>
            <a:t>: Hochschule für Agrar-, Forst- und Lebensmittelwissenschaften; </a:t>
          </a:r>
          <a:r>
            <a:rPr lang="fr-CH" sz="1000" b="1">
              <a:effectLst/>
              <a:latin typeface="+mn-lt"/>
              <a:ea typeface="Calibri" panose="020F0502020204030204" pitchFamily="34" charset="0"/>
              <a:cs typeface="Arial" panose="020B0604020202020204" pitchFamily="34" charset="0"/>
            </a:rPr>
            <a:t>SBV</a:t>
          </a:r>
          <a:r>
            <a:rPr lang="fr-CH" sz="1000">
              <a:effectLst/>
              <a:latin typeface="+mn-lt"/>
              <a:ea typeface="Calibri" panose="020F0502020204030204" pitchFamily="34" charset="0"/>
              <a:cs typeface="Arial" panose="020B0604020202020204" pitchFamily="34" charset="0"/>
            </a:rPr>
            <a:t>: Schweizer Bauernverband; </a:t>
          </a:r>
          <a:r>
            <a:rPr lang="fr-CH" sz="1000" b="1">
              <a:effectLst/>
              <a:latin typeface="+mn-lt"/>
              <a:ea typeface="Calibri" panose="020F0502020204030204" pitchFamily="34" charset="0"/>
              <a:cs typeface="Arial" panose="020B0604020202020204" pitchFamily="34" charset="0"/>
            </a:rPr>
            <a:t>SGCI</a:t>
          </a:r>
          <a:r>
            <a:rPr lang="fr-CH" sz="1000">
              <a:effectLst/>
              <a:latin typeface="+mn-lt"/>
              <a:ea typeface="Calibri" panose="020F0502020204030204" pitchFamily="34" charset="0"/>
              <a:cs typeface="Arial" panose="020B0604020202020204" pitchFamily="34" charset="0"/>
            </a:rPr>
            <a:t>: Schweizerische Gesellschaft für Chemische Industrie; </a:t>
          </a:r>
          <a:r>
            <a:rPr lang="fr-CH" sz="1000" b="1">
              <a:effectLst/>
              <a:latin typeface="+mn-lt"/>
              <a:ea typeface="Calibri" panose="020F0502020204030204" pitchFamily="34" charset="0"/>
              <a:cs typeface="Arial" panose="020B0604020202020204" pitchFamily="34" charset="0"/>
            </a:rPr>
            <a:t>OSPAR</a:t>
          </a:r>
          <a:r>
            <a:rPr lang="fr-CH" sz="1000">
              <a:effectLst/>
              <a:latin typeface="+mn-lt"/>
              <a:ea typeface="Calibri" panose="020F0502020204030204" pitchFamily="34" charset="0"/>
              <a:cs typeface="Arial" panose="020B0604020202020204" pitchFamily="34" charset="0"/>
            </a:rPr>
            <a:t>: Übereinkommen der Oslo-Konvention und der Paris-Konvention zum Schutz der Meeresumwelt im Nordost-Atlantik; </a:t>
          </a:r>
          <a:r>
            <a:rPr lang="fr-CH" sz="1000" b="1">
              <a:effectLst/>
              <a:latin typeface="+mn-lt"/>
              <a:ea typeface="Calibri" panose="020F0502020204030204" pitchFamily="34" charset="0"/>
              <a:cs typeface="Arial" panose="020B0604020202020204" pitchFamily="34" charset="0"/>
            </a:rPr>
            <a:t>IPCC</a:t>
          </a:r>
          <a:r>
            <a:rPr lang="fr-CH" sz="1000">
              <a:effectLst/>
              <a:latin typeface="+mn-lt"/>
              <a:ea typeface="Calibri" panose="020F0502020204030204" pitchFamily="34" charset="0"/>
              <a:cs typeface="Arial" panose="020B0604020202020204" pitchFamily="34" charset="0"/>
            </a:rPr>
            <a:t>: Weltklimarat; </a:t>
          </a:r>
          <a:r>
            <a:rPr lang="fr-CH" sz="1000" b="1">
              <a:effectLst/>
              <a:latin typeface="+mn-lt"/>
              <a:ea typeface="Calibri" panose="020F0502020204030204" pitchFamily="34" charset="0"/>
              <a:cs typeface="Arial" panose="020B0604020202020204" pitchFamily="34" charset="0"/>
            </a:rPr>
            <a:t>ÖLN</a:t>
          </a:r>
          <a:r>
            <a:rPr lang="fr-CH" sz="1000">
              <a:effectLst/>
              <a:latin typeface="+mn-lt"/>
              <a:ea typeface="Calibri" panose="020F0502020204030204" pitchFamily="34" charset="0"/>
              <a:cs typeface="Arial" panose="020B0604020202020204" pitchFamily="34" charset="0"/>
            </a:rPr>
            <a:t>: Ökologischer Leistungsnachweis; </a:t>
          </a:r>
          <a:r>
            <a:rPr lang="fr-CH" sz="1000" b="1">
              <a:effectLst/>
              <a:latin typeface="+mn-lt"/>
              <a:ea typeface="Calibri" panose="020F0502020204030204" pitchFamily="34" charset="0"/>
              <a:cs typeface="Arial" panose="020B0604020202020204" pitchFamily="34" charset="0"/>
            </a:rPr>
            <a:t>GVE</a:t>
          </a:r>
          <a:r>
            <a:rPr lang="fr-CH" sz="1000">
              <a:effectLst/>
              <a:latin typeface="+mn-lt"/>
              <a:ea typeface="Calibri" panose="020F0502020204030204" pitchFamily="34" charset="0"/>
              <a:cs typeface="Arial" panose="020B0604020202020204" pitchFamily="34" charset="0"/>
            </a:rPr>
            <a:t>: Grossvieheinheit; </a:t>
          </a:r>
          <a:r>
            <a:rPr lang="fr-CH" sz="1000" b="1">
              <a:effectLst/>
              <a:latin typeface="+mn-lt"/>
              <a:ea typeface="Calibri" panose="020F0502020204030204" pitchFamily="34" charset="0"/>
              <a:cs typeface="Arial" panose="020B0604020202020204" pitchFamily="34" charset="0"/>
            </a:rPr>
            <a:t>NST</a:t>
          </a:r>
          <a:r>
            <a:rPr lang="fr-CH" sz="1000">
              <a:effectLst/>
              <a:latin typeface="+mn-lt"/>
              <a:ea typeface="Calibri" panose="020F0502020204030204" pitchFamily="34" charset="0"/>
              <a:cs typeface="Arial" panose="020B0604020202020204" pitchFamily="34" charset="0"/>
            </a:rPr>
            <a:t>: Normalbestoss; </a:t>
          </a:r>
          <a:r>
            <a:rPr lang="fr-CH" sz="1000" b="1">
              <a:effectLst/>
              <a:latin typeface="+mn-lt"/>
              <a:ea typeface="Calibri" panose="020F0502020204030204" pitchFamily="34" charset="0"/>
              <a:cs typeface="Arial" panose="020B0604020202020204" pitchFamily="34" charset="0"/>
            </a:rPr>
            <a:t>LN</a:t>
          </a:r>
          <a:r>
            <a:rPr lang="fr-CH" sz="1000">
              <a:effectLst/>
              <a:latin typeface="+mn-lt"/>
              <a:ea typeface="Calibri" panose="020F0502020204030204" pitchFamily="34" charset="0"/>
              <a:cs typeface="Arial" panose="020B0604020202020204" pitchFamily="34" charset="0"/>
            </a:rPr>
            <a:t>: Landwirtschaftliche Nutzfläche; </a:t>
          </a:r>
          <a:r>
            <a:rPr lang="fr-CH" sz="1000" b="1">
              <a:effectLst/>
              <a:latin typeface="+mn-lt"/>
              <a:ea typeface="Calibri" panose="020F0502020204030204" pitchFamily="34" charset="0"/>
              <a:cs typeface="Arial" panose="020B0604020202020204" pitchFamily="34" charset="0"/>
            </a:rPr>
            <a:t>UZL</a:t>
          </a:r>
          <a:r>
            <a:rPr lang="fr-CH" sz="1000">
              <a:effectLst/>
              <a:latin typeface="+mn-lt"/>
              <a:ea typeface="Calibri" panose="020F0502020204030204" pitchFamily="34" charset="0"/>
              <a:cs typeface="Arial" panose="020B0604020202020204" pitchFamily="34" charset="0"/>
            </a:rPr>
            <a:t>: Umweltziele Landwirtschaft; </a:t>
          </a:r>
          <a:r>
            <a:rPr lang="fr-CH" sz="1000" b="1">
              <a:effectLst/>
              <a:latin typeface="+mn-lt"/>
              <a:ea typeface="Calibri" panose="020F0502020204030204" pitchFamily="34" charset="0"/>
              <a:cs typeface="Arial" panose="020B0604020202020204" pitchFamily="34" charset="0"/>
            </a:rPr>
            <a:t>TVD</a:t>
          </a:r>
          <a:r>
            <a:rPr lang="fr-CH" sz="1000">
              <a:effectLst/>
              <a:latin typeface="+mn-lt"/>
              <a:ea typeface="Calibri" panose="020F0502020204030204" pitchFamily="34" charset="0"/>
              <a:cs typeface="Arial" panose="020B0604020202020204" pitchFamily="34" charset="0"/>
            </a:rPr>
            <a:t>: Tierverkehrsdatenbank; </a:t>
          </a:r>
          <a:r>
            <a:rPr lang="fr-CH" sz="1000" b="1">
              <a:effectLst/>
              <a:latin typeface="+mn-lt"/>
              <a:ea typeface="Calibri" panose="020F0502020204030204" pitchFamily="34" charset="0"/>
              <a:cs typeface="Arial" panose="020B0604020202020204" pitchFamily="34" charset="0"/>
            </a:rPr>
            <a:t>J</a:t>
          </a:r>
          <a:r>
            <a:rPr lang="fr-CH" sz="1000">
              <a:effectLst/>
              <a:latin typeface="+mn-lt"/>
              <a:ea typeface="Calibri" panose="020F0502020204030204" pitchFamily="34" charset="0"/>
              <a:cs typeface="Arial" panose="020B0604020202020204" pitchFamily="34" charset="0"/>
            </a:rPr>
            <a:t>: Joule; </a:t>
          </a:r>
          <a:r>
            <a:rPr lang="fr-CH" sz="1000" b="1">
              <a:effectLst/>
              <a:latin typeface="+mn-lt"/>
              <a:ea typeface="Calibri" panose="020F0502020204030204" pitchFamily="34" charset="0"/>
              <a:cs typeface="Arial" panose="020B0604020202020204" pitchFamily="34" charset="0"/>
            </a:rPr>
            <a:t>CO</a:t>
          </a:r>
          <a:r>
            <a:rPr lang="fr-CH" sz="1000" b="1" baseline="-25000">
              <a:effectLst/>
              <a:latin typeface="+mn-lt"/>
              <a:ea typeface="Calibri" panose="020F0502020204030204" pitchFamily="34" charset="0"/>
              <a:cs typeface="Arial" panose="020B0604020202020204" pitchFamily="34" charset="0"/>
            </a:rPr>
            <a:t>2</a:t>
          </a:r>
          <a:r>
            <a:rPr lang="fr-CH" sz="1000" b="1">
              <a:effectLst/>
              <a:latin typeface="+mn-lt"/>
              <a:ea typeface="Calibri" panose="020F0502020204030204" pitchFamily="34" charset="0"/>
              <a:cs typeface="Arial" panose="020B0604020202020204" pitchFamily="34" charset="0"/>
            </a:rPr>
            <a:t>-Äqui.</a:t>
          </a:r>
          <a:r>
            <a:rPr lang="fr-CH" sz="1000">
              <a:effectLst/>
              <a:latin typeface="+mn-lt"/>
              <a:ea typeface="Calibri" panose="020F0502020204030204" pitchFamily="34" charset="0"/>
              <a:cs typeface="Arial" panose="020B0604020202020204" pitchFamily="34" charset="0"/>
            </a:rPr>
            <a:t>: CO</a:t>
          </a:r>
          <a:r>
            <a:rPr lang="fr-CH" sz="1000" baseline="-25000">
              <a:effectLst/>
              <a:latin typeface="+mn-lt"/>
              <a:ea typeface="Calibri" panose="020F0502020204030204" pitchFamily="34" charset="0"/>
              <a:cs typeface="Arial" panose="020B0604020202020204" pitchFamily="34" charset="0"/>
            </a:rPr>
            <a:t>2</a:t>
          </a:r>
          <a:r>
            <a:rPr lang="fr-CH" sz="1000">
              <a:effectLst/>
              <a:latin typeface="+mn-lt"/>
              <a:ea typeface="Calibri" panose="020F0502020204030204" pitchFamily="34" charset="0"/>
              <a:cs typeface="Arial" panose="020B0604020202020204" pitchFamily="34" charset="0"/>
            </a:rPr>
            <a:t>-Äquivalent.</a:t>
          </a:r>
          <a:endParaRPr lang="en-US" sz="1000" baseline="-25000">
            <a:effectLst/>
            <a:latin typeface="+mn-lt"/>
            <a:ea typeface="Calibri" panose="020F0502020204030204" pitchFamily="34" charset="0"/>
            <a:cs typeface="Arial" panose="020B0604020202020204" pitchFamily="34" charset="0"/>
          </a:endParaRPr>
        </a:p>
        <a:p>
          <a:endParaRPr lang="fr-CH" sz="1000" b="1" u="sng">
            <a:solidFill>
              <a:schemeClr val="tx1"/>
            </a:solidFill>
            <a:effectLst/>
            <a:latin typeface="+mn-lt"/>
            <a:ea typeface="+mn-ea"/>
            <a:cs typeface="Arial" panose="020B0604020202020204" pitchFamily="34" charset="0"/>
          </a:endParaRPr>
        </a:p>
        <a:p>
          <a:r>
            <a:rPr lang="fr-CH" sz="1000" b="1" u="sng">
              <a:solidFill>
                <a:schemeClr val="tx1"/>
              </a:solidFill>
              <a:effectLst/>
              <a:latin typeface="+mn-lt"/>
              <a:ea typeface="+mn-ea"/>
              <a:cs typeface="Arial" panose="020B0604020202020204" pitchFamily="34" charset="0"/>
            </a:rPr>
            <a:t>Quellen:</a:t>
          </a:r>
        </a:p>
        <a:p>
          <a:endParaRPr lang="en-US" sz="1000">
            <a:effectLst/>
            <a:latin typeface="+mn-lt"/>
            <a:cs typeface="Arial" panose="020B0604020202020204" pitchFamily="34" charset="0"/>
          </a:endParaRPr>
        </a:p>
        <a:p>
          <a:pPr eaLnBrk="1" fontAlgn="auto" latinLnBrk="0" hangingPunct="1"/>
          <a:r>
            <a:rPr lang="fr-CH" sz="1000" b="1">
              <a:solidFill>
                <a:schemeClr val="tx1"/>
              </a:solidFill>
              <a:effectLst/>
              <a:latin typeface="+mn-lt"/>
              <a:ea typeface="+mn-ea"/>
              <a:cs typeface="Arial" panose="020B0604020202020204" pitchFamily="34" charset="0"/>
            </a:rPr>
            <a:t>1 und 3–5</a:t>
          </a:r>
          <a:r>
            <a:rPr lang="fr-CH" sz="1000">
              <a:solidFill>
                <a:schemeClr val="tx1"/>
              </a:solidFill>
              <a:effectLst/>
              <a:latin typeface="+mn-lt"/>
              <a:ea typeface="+mn-ea"/>
              <a:cs typeface="Arial" panose="020B0604020202020204" pitchFamily="34" charset="0"/>
            </a:rPr>
            <a:t>: Agroscope;</a:t>
          </a:r>
          <a:r>
            <a:rPr lang="fr-CH" sz="1000" b="1">
              <a:solidFill>
                <a:schemeClr val="tx1"/>
              </a:solidFill>
              <a:effectLst/>
              <a:latin typeface="+mn-lt"/>
              <a:ea typeface="+mn-ea"/>
              <a:cs typeface="Arial" panose="020B0604020202020204" pitchFamily="34" charset="0"/>
            </a:rPr>
            <a:t> 2</a:t>
          </a:r>
          <a:r>
            <a:rPr lang="fr-CH" sz="1000">
              <a:solidFill>
                <a:schemeClr val="tx1"/>
              </a:solidFill>
              <a:effectLst/>
              <a:latin typeface="+mn-lt"/>
              <a:ea typeface="+mn-ea"/>
              <a:cs typeface="Arial" panose="020B0604020202020204" pitchFamily="34" charset="0"/>
            </a:rPr>
            <a:t>: HAFL; </a:t>
          </a:r>
          <a:r>
            <a:rPr lang="fr-CH" sz="1000" b="1">
              <a:solidFill>
                <a:schemeClr val="tx1"/>
              </a:solidFill>
              <a:effectLst/>
              <a:latin typeface="+mn-lt"/>
              <a:ea typeface="+mn-ea"/>
              <a:cs typeface="Arial" panose="020B0604020202020204" pitchFamily="34" charset="0"/>
            </a:rPr>
            <a:t>5a</a:t>
          </a:r>
          <a:r>
            <a:rPr lang="fr-CH" sz="1000">
              <a:solidFill>
                <a:schemeClr val="tx1"/>
              </a:solidFill>
              <a:effectLst/>
              <a:latin typeface="+mn-lt"/>
              <a:ea typeface="+mn-ea"/>
              <a:cs typeface="Arial" panose="020B0604020202020204" pitchFamily="34" charset="0"/>
            </a:rPr>
            <a:t>: Agroscope und SBV; </a:t>
          </a:r>
          <a:r>
            <a:rPr lang="fr-CH" sz="1000" b="1">
              <a:solidFill>
                <a:schemeClr val="tx1"/>
              </a:solidFill>
              <a:effectLst/>
              <a:latin typeface="+mn-lt"/>
              <a:ea typeface="+mn-ea"/>
              <a:cs typeface="Arial" panose="020B0604020202020204" pitchFamily="34" charset="0"/>
            </a:rPr>
            <a:t>7, 8</a:t>
          </a:r>
          <a:r>
            <a:rPr lang="fr-CH" sz="1000" b="1" baseline="0">
              <a:solidFill>
                <a:schemeClr val="tx1"/>
              </a:solidFill>
              <a:effectLst/>
              <a:latin typeface="+mn-lt"/>
              <a:ea typeface="+mn-ea"/>
              <a:cs typeface="Arial" panose="020B0604020202020204" pitchFamily="34" charset="0"/>
            </a:rPr>
            <a:t> und </a:t>
          </a:r>
          <a:r>
            <a:rPr lang="fr-CH" sz="1000" b="1">
              <a:solidFill>
                <a:schemeClr val="tx1"/>
              </a:solidFill>
              <a:effectLst/>
              <a:latin typeface="+mn-lt"/>
              <a:ea typeface="+mn-ea"/>
              <a:cs typeface="Arial" panose="020B0604020202020204" pitchFamily="34" charset="0"/>
            </a:rPr>
            <a:t>15</a:t>
          </a:r>
          <a:r>
            <a:rPr lang="fr-CH" sz="1000">
              <a:solidFill>
                <a:schemeClr val="tx1"/>
              </a:solidFill>
              <a:effectLst/>
              <a:latin typeface="+mn-lt"/>
              <a:ea typeface="+mn-ea"/>
              <a:cs typeface="Arial" panose="020B0604020202020204" pitchFamily="34" charset="0"/>
            </a:rPr>
            <a:t>: BFS; </a:t>
          </a:r>
          <a:r>
            <a:rPr lang="fr-CH" sz="1000" b="1">
              <a:solidFill>
                <a:schemeClr val="tx1"/>
              </a:solidFill>
              <a:effectLst/>
              <a:latin typeface="+mn-lt"/>
              <a:ea typeface="+mn-ea"/>
              <a:cs typeface="Arial" panose="020B0604020202020204" pitchFamily="34" charset="0"/>
            </a:rPr>
            <a:t>6,</a:t>
          </a:r>
          <a:r>
            <a:rPr lang="fr-CH" sz="1000" b="1" baseline="0">
              <a:solidFill>
                <a:schemeClr val="tx1"/>
              </a:solidFill>
              <a:effectLst/>
              <a:latin typeface="+mn-lt"/>
              <a:ea typeface="+mn-ea"/>
              <a:cs typeface="Arial" panose="020B0604020202020204" pitchFamily="34" charset="0"/>
            </a:rPr>
            <a:t> </a:t>
          </a:r>
          <a:r>
            <a:rPr lang="fr-CH" sz="1000" b="1">
              <a:solidFill>
                <a:schemeClr val="tx1"/>
              </a:solidFill>
              <a:effectLst/>
              <a:latin typeface="+mn-lt"/>
              <a:ea typeface="+mn-ea"/>
              <a:cs typeface="Arial" panose="020B0604020202020204" pitchFamily="34" charset="0"/>
            </a:rPr>
            <a:t>6a, 9, und 10</a:t>
          </a:r>
          <a:r>
            <a:rPr lang="fr-CH" sz="1000">
              <a:solidFill>
                <a:schemeClr val="tx1"/>
              </a:solidFill>
              <a:effectLst/>
              <a:latin typeface="+mn-lt"/>
              <a:ea typeface="+mn-ea"/>
              <a:cs typeface="Arial" panose="020B0604020202020204" pitchFamily="34" charset="0"/>
            </a:rPr>
            <a:t>: BLW; </a:t>
          </a:r>
          <a:r>
            <a:rPr lang="fr-CH" sz="1000" b="1">
              <a:solidFill>
                <a:schemeClr val="tx1"/>
              </a:solidFill>
              <a:effectLst/>
              <a:latin typeface="+mn-lt"/>
              <a:ea typeface="+mn-ea"/>
              <a:cs typeface="Arial" panose="020B0604020202020204" pitchFamily="34" charset="0"/>
            </a:rPr>
            <a:t>11</a:t>
          </a:r>
          <a:r>
            <a:rPr lang="fr-CH" sz="1000">
              <a:solidFill>
                <a:schemeClr val="tx1"/>
              </a:solidFill>
              <a:effectLst/>
              <a:latin typeface="+mn-lt"/>
              <a:ea typeface="+mn-ea"/>
              <a:cs typeface="Arial" panose="020B0604020202020204" pitchFamily="34" charset="0"/>
            </a:rPr>
            <a:t>: SGCI bis 2005 und BLW ab 2006; </a:t>
          </a:r>
          <a:r>
            <a:rPr lang="fr-CH" sz="1000" b="1">
              <a:solidFill>
                <a:schemeClr val="tx1"/>
              </a:solidFill>
              <a:effectLst/>
              <a:latin typeface="+mn-lt"/>
              <a:ea typeface="+mn-ea"/>
              <a:cs typeface="Arial" panose="020B0604020202020204" pitchFamily="34" charset="0"/>
            </a:rPr>
            <a:t>13 und 16</a:t>
          </a:r>
          <a:r>
            <a:rPr lang="fr-CH" sz="1000">
              <a:solidFill>
                <a:schemeClr val="tx1"/>
              </a:solidFill>
              <a:effectLst/>
              <a:latin typeface="+mn-lt"/>
              <a:ea typeface="+mn-ea"/>
              <a:cs typeface="Arial" panose="020B0604020202020204" pitchFamily="34" charset="0"/>
            </a:rPr>
            <a:t>: SBV; </a:t>
          </a:r>
          <a:r>
            <a:rPr lang="fr-CH" sz="1000" b="1">
              <a:solidFill>
                <a:schemeClr val="tx1"/>
              </a:solidFill>
              <a:effectLst/>
              <a:latin typeface="+mn-lt"/>
              <a:ea typeface="+mn-ea"/>
              <a:cs typeface="Arial" panose="020B0604020202020204" pitchFamily="34" charset="0"/>
            </a:rPr>
            <a:t>12</a:t>
          </a:r>
          <a:r>
            <a:rPr lang="fr-CH" sz="1000">
              <a:solidFill>
                <a:schemeClr val="tx1"/>
              </a:solidFill>
              <a:effectLst/>
              <a:latin typeface="+mn-lt"/>
              <a:ea typeface="+mn-ea"/>
              <a:cs typeface="Arial" panose="020B0604020202020204" pitchFamily="34" charset="0"/>
            </a:rPr>
            <a:t>: SBV und Agricura; </a:t>
          </a:r>
          <a:r>
            <a:rPr lang="fr-CH" sz="1000" b="1">
              <a:solidFill>
                <a:schemeClr val="tx1"/>
              </a:solidFill>
              <a:effectLst/>
              <a:latin typeface="+mn-lt"/>
              <a:ea typeface="+mn-ea"/>
              <a:cs typeface="Arial" panose="020B0604020202020204" pitchFamily="34" charset="0"/>
            </a:rPr>
            <a:t>6b et c</a:t>
          </a:r>
          <a:r>
            <a:rPr lang="fr-CH" sz="1000">
              <a:solidFill>
                <a:schemeClr val="tx1"/>
              </a:solidFill>
              <a:effectLst/>
              <a:latin typeface="+mn-lt"/>
              <a:ea typeface="+mn-ea"/>
              <a:cs typeface="Arial" panose="020B0604020202020204" pitchFamily="34" charset="0"/>
            </a:rPr>
            <a:t>: Vogelwarte Sempach</a:t>
          </a:r>
        </a:p>
        <a:p>
          <a:pPr eaLnBrk="1" fontAlgn="auto" latinLnBrk="0" hangingPunct="1"/>
          <a:endParaRPr lang="fr-CH" sz="1000">
            <a:solidFill>
              <a:schemeClr val="tx1"/>
            </a:solidFill>
            <a:effectLst/>
            <a:latin typeface="+mn-lt"/>
            <a:ea typeface="+mn-ea"/>
            <a:cs typeface="Arial" panose="020B0604020202020204" pitchFamily="34" charset="0"/>
          </a:endParaRPr>
        </a:p>
        <a:p>
          <a:r>
            <a:rPr lang="fr-CH" sz="1000" b="1" u="sng">
              <a:solidFill>
                <a:schemeClr val="tx1"/>
              </a:solidFill>
              <a:effectLst/>
              <a:latin typeface="+mn-lt"/>
              <a:ea typeface="+mn-ea"/>
              <a:cs typeface="Arial" panose="020B0604020202020204" pitchFamily="34" charset="0"/>
            </a:rPr>
            <a:t>Bemerkungen:</a:t>
          </a:r>
        </a:p>
        <a:p>
          <a:endParaRPr lang="en-US" sz="1000">
            <a:solidFill>
              <a:sysClr val="windowText" lastClr="000000"/>
            </a:solidFill>
            <a:effectLst/>
            <a:latin typeface="+mn-lt"/>
            <a:cs typeface="Arial" panose="020B0604020202020204" pitchFamily="34" charset="0"/>
          </a:endParaRPr>
        </a:p>
        <a:p>
          <a:r>
            <a:rPr lang="fr-CH" sz="1000" b="1">
              <a:solidFill>
                <a:sysClr val="windowText" lastClr="000000"/>
              </a:solidFill>
              <a:effectLst/>
              <a:latin typeface="+mn-lt"/>
              <a:ea typeface="+mn-ea"/>
              <a:cs typeface="Arial" panose="020B0604020202020204" pitchFamily="34" charset="0"/>
            </a:rPr>
            <a:t>1</a:t>
          </a:r>
          <a:r>
            <a:rPr lang="fr-CH" sz="1000" b="1" baseline="0">
              <a:solidFill>
                <a:sysClr val="windowText" lastClr="000000"/>
              </a:solidFill>
              <a:effectLst/>
              <a:latin typeface="+mn-lt"/>
              <a:ea typeface="+mn-ea"/>
              <a:cs typeface="Arial" panose="020B0604020202020204" pitchFamily="34" charset="0"/>
            </a:rPr>
            <a:t> und </a:t>
          </a:r>
          <a:r>
            <a:rPr lang="fr-CH" sz="1000" b="1">
              <a:solidFill>
                <a:sysClr val="windowText" lastClr="000000"/>
              </a:solidFill>
              <a:effectLst/>
              <a:latin typeface="+mn-lt"/>
              <a:ea typeface="+mn-ea"/>
              <a:cs typeface="Arial" panose="020B0604020202020204" pitchFamily="34" charset="0"/>
            </a:rPr>
            <a:t>3: </a:t>
          </a:r>
          <a:r>
            <a:rPr lang="fr-CH" sz="1000" b="0">
              <a:solidFill>
                <a:sysClr val="windowText" lastClr="000000"/>
              </a:solidFill>
              <a:effectLst/>
              <a:latin typeface="+mn-lt"/>
              <a:ea typeface="+mn-ea"/>
              <a:cs typeface="Arial" panose="020B0604020202020204" pitchFamily="34" charset="0"/>
            </a:rPr>
            <a:t>B</a:t>
          </a:r>
          <a:r>
            <a:rPr lang="fr-CH" sz="1000">
              <a:solidFill>
                <a:sysClr val="windowText" lastClr="000000"/>
              </a:solidFill>
              <a:effectLst/>
              <a:latin typeface="+mn-lt"/>
              <a:ea typeface="+mn-ea"/>
              <a:cs typeface="Arial" panose="020B0604020202020204" pitchFamily="34" charset="0"/>
            </a:rPr>
            <a:t>erechnet nach OSPAR-Methode.</a:t>
          </a:r>
          <a:endParaRPr lang="en-US" sz="1000">
            <a:solidFill>
              <a:sysClr val="windowText" lastClr="000000"/>
            </a:solidFill>
            <a:effectLst/>
            <a:latin typeface="+mn-lt"/>
            <a:cs typeface="Arial" panose="020B0604020202020204" pitchFamily="34" charset="0"/>
          </a:endParaRPr>
        </a:p>
        <a:p>
          <a:r>
            <a:rPr lang="fr-CH" sz="1000" b="1">
              <a:solidFill>
                <a:sysClr val="windowText" lastClr="000000"/>
              </a:solidFill>
              <a:effectLst/>
              <a:latin typeface="+mn-lt"/>
              <a:ea typeface="+mn-ea"/>
              <a:cs typeface="Arial" panose="020B0604020202020204" pitchFamily="34" charset="0"/>
            </a:rPr>
            <a:t>4: </a:t>
          </a:r>
          <a:r>
            <a:rPr lang="fr-CH" sz="1000" b="0">
              <a:solidFill>
                <a:sysClr val="windowText" lastClr="000000"/>
              </a:solidFill>
              <a:effectLst/>
              <a:latin typeface="+mn-lt"/>
              <a:ea typeface="+mn-ea"/>
              <a:cs typeface="Arial" panose="020B0604020202020204" pitchFamily="34" charset="0"/>
            </a:rPr>
            <a:t>Der Sektor «Landwirtschaft» gemäss IPCC entspricht der Summe der Emissionen 4a, 4b und 4c. Im Total werden hier zusätzlich die Emissionen aus der Energienutzung und die Kohlenstoffbilanz der Landnutzung berücksichtigt, ohne die Emissionen aus der Herstellung von Produktionsmitteln. 4d: Mittelwert 1990-2019. 4e: Importierte Futtermittel, Mineraldünger und Pflanzenschutzmittel.</a:t>
          </a:r>
        </a:p>
        <a:p>
          <a:r>
            <a:rPr lang="fr-CH" sz="1000" b="1">
              <a:solidFill>
                <a:sysClr val="windowText" lastClr="000000"/>
              </a:solidFill>
              <a:effectLst/>
              <a:latin typeface="+mn-lt"/>
              <a:ea typeface="+mn-ea"/>
              <a:cs typeface="Arial" panose="020B0604020202020204" pitchFamily="34" charset="0"/>
            </a:rPr>
            <a:t>5: 5a</a:t>
          </a:r>
          <a:r>
            <a:rPr lang="fr-CH" sz="1000">
              <a:solidFill>
                <a:sysClr val="windowText" lastClr="000000"/>
              </a:solidFill>
              <a:effectLst/>
              <a:latin typeface="+mn-lt"/>
              <a:ea typeface="+mn-ea"/>
              <a:cs typeface="Arial" panose="020B0604020202020204" pitchFamily="34" charset="0"/>
            </a:rPr>
            <a:t>: = Gesamtenergie in den Agrarprodukten (18) geteilt durch den Gesamtenergiebedarf.</a:t>
          </a:r>
          <a:endParaRPr lang="en-US" sz="1000">
            <a:solidFill>
              <a:sysClr val="windowText" lastClr="000000"/>
            </a:solidFill>
            <a:effectLst/>
            <a:latin typeface="+mn-lt"/>
            <a:cs typeface="Arial" panose="020B0604020202020204" pitchFamily="34" charset="0"/>
          </a:endParaRPr>
        </a:p>
        <a:p>
          <a:r>
            <a:rPr lang="fr-CH" sz="1000" b="1">
              <a:solidFill>
                <a:sysClr val="windowText" lastClr="000000"/>
              </a:solidFill>
              <a:effectLst/>
              <a:latin typeface="+mn-lt"/>
              <a:ea typeface="+mn-ea"/>
              <a:cs typeface="Arial" panose="020B0604020202020204" pitchFamily="34" charset="0"/>
            </a:rPr>
            <a:t>6: 6a:</a:t>
          </a:r>
          <a:r>
            <a:rPr lang="fr-CH" sz="1000">
              <a:solidFill>
                <a:sysClr val="windowText" lastClr="000000"/>
              </a:solidFill>
              <a:effectLst/>
              <a:latin typeface="+mn-lt"/>
              <a:ea typeface="+mn-ea"/>
              <a:cs typeface="Arial" panose="020B0604020202020204" pitchFamily="34" charset="0"/>
            </a:rPr>
            <a:t> Ohne Hochstamm-Feldobstbäume, vor 1999 nur zu Beiträgen berechtigte Biodiversitätsförderflächen. </a:t>
          </a:r>
          <a:r>
            <a:rPr lang="fr-CH" sz="1000" b="1">
              <a:solidFill>
                <a:sysClr val="windowText" lastClr="000000"/>
              </a:solidFill>
              <a:effectLst/>
              <a:latin typeface="+mn-lt"/>
              <a:ea typeface="+mn-ea"/>
              <a:cs typeface="Arial" panose="020B0604020202020204" pitchFamily="34" charset="0"/>
            </a:rPr>
            <a:t>6b</a:t>
          </a:r>
          <a:r>
            <a:rPr lang="fr-CH" sz="1000">
              <a:solidFill>
                <a:sysClr val="windowText" lastClr="000000"/>
              </a:solidFill>
              <a:effectLst/>
              <a:latin typeface="+mn-lt"/>
              <a:ea typeface="+mn-ea"/>
              <a:cs typeface="Arial" panose="020B0604020202020204" pitchFamily="34" charset="0"/>
            </a:rPr>
            <a:t>: Im Index ist die Entwicklung von 29 Brutvogelarten , die als UZL-Zielarten definiert sind  </a:t>
          </a:r>
          <a:r>
            <a:rPr lang="fr-CH" sz="1000">
              <a:solidFill>
                <a:sysClr val="windowText" lastClr="000000"/>
              </a:solidFill>
              <a:effectLst/>
              <a:latin typeface="+mn-lt"/>
              <a:ea typeface="+mn-ea"/>
              <a:cs typeface="+mn-cs"/>
            </a:rPr>
            <a:t>(BAFU und BLW 2008)</a:t>
          </a:r>
          <a:r>
            <a:rPr lang="fr-CH" sz="1000">
              <a:solidFill>
                <a:sysClr val="windowText" lastClr="000000"/>
              </a:solidFill>
              <a:effectLst/>
              <a:latin typeface="+mn-lt"/>
              <a:ea typeface="+mn-ea"/>
              <a:cs typeface="Arial" panose="020B0604020202020204" pitchFamily="34" charset="0"/>
            </a:rPr>
            <a:t>. </a:t>
          </a:r>
          <a:r>
            <a:rPr lang="fr-CH" sz="1000" b="1">
              <a:solidFill>
                <a:sysClr val="windowText" lastClr="000000"/>
              </a:solidFill>
              <a:effectLst/>
              <a:latin typeface="+mn-lt"/>
              <a:ea typeface="+mn-ea"/>
              <a:cs typeface="Arial" panose="020B0604020202020204" pitchFamily="34" charset="0"/>
            </a:rPr>
            <a:t>6c</a:t>
          </a:r>
          <a:r>
            <a:rPr lang="fr-CH" sz="1000">
              <a:solidFill>
                <a:sysClr val="windowText" lastClr="000000"/>
              </a:solidFill>
              <a:effectLst/>
              <a:latin typeface="+mn-lt"/>
              <a:ea typeface="+mn-ea"/>
              <a:cs typeface="Arial" panose="020B0604020202020204" pitchFamily="34" charset="0"/>
            </a:rPr>
            <a:t>: </a:t>
          </a:r>
          <a:r>
            <a:rPr lang="fr-CH" sz="1000">
              <a:solidFill>
                <a:sysClr val="windowText" lastClr="000000"/>
              </a:solidFill>
              <a:effectLst/>
              <a:latin typeface="+mn-lt"/>
              <a:ea typeface="+mn-ea"/>
              <a:cs typeface="+mn-cs"/>
            </a:rPr>
            <a:t>Im Index ist die Entwicklung von 18 Brutvogelarten , die als UZL-Leitarten definiert sind (BAFU und BLW 2008).</a:t>
          </a:r>
        </a:p>
        <a:p>
          <a:r>
            <a:rPr lang="fr-CH" sz="1000" b="1">
              <a:solidFill>
                <a:sysClr val="windowText" lastClr="000000"/>
              </a:solidFill>
              <a:effectLst/>
              <a:latin typeface="+mn-lt"/>
              <a:ea typeface="+mn-ea"/>
              <a:cs typeface="Arial" panose="020B0604020202020204" pitchFamily="34" charset="0"/>
            </a:rPr>
            <a:t>7</a:t>
          </a:r>
          <a:r>
            <a:rPr lang="fr-CH" sz="1000">
              <a:solidFill>
                <a:sysClr val="windowText" lastClr="000000"/>
              </a:solidFill>
              <a:effectLst/>
              <a:latin typeface="+mn-lt"/>
              <a:ea typeface="+mn-ea"/>
              <a:cs typeface="Arial" panose="020B0604020202020204" pitchFamily="34" charset="0"/>
            </a:rPr>
            <a:t>: 1995 und 2007 gemäss Arealstatistik des BFS (umfasst die gesamten Landwirtschaftsflächen, aber auch aufgelöster Wald und Baumgruppen auf Landwirtschaftsflächen, die ursprünglich zu den bestockten Flächen gehören; die Differenz zwischen den gesamten Landwirtschaftsflächen und der landwirtschaftlichen Nutzfläche (LN) sind grösstenteils Sömmerungsflächen (zu dieser Differenz zählen auch Landwirtschaftsflächen, die nicht von Landwirten bewirtschaftet werden). Für die Arealstatistik wurden 3 Erhebungen über mehrere Jahre vorgenommen. Als Referenzjahr wurde das mittlere Jahr der Erhebung gewählt (1983 für 1979/85, 1995 für 1992/97 und 2007 für 2004/2009). Die fehlenden Jahre zwischen zwei Arealstatistiken werden mit den mittleren jährlichen Zuwachsraten überbrückt (grau hinterlegte Daten).</a:t>
          </a:r>
          <a:endParaRPr lang="en-US" sz="1000">
            <a:solidFill>
              <a:sysClr val="windowText" lastClr="000000"/>
            </a:solidFill>
            <a:effectLst/>
            <a:latin typeface="+mn-lt"/>
            <a:cs typeface="Arial" panose="020B0604020202020204" pitchFamily="34" charset="0"/>
          </a:endParaRPr>
        </a:p>
        <a:p>
          <a:r>
            <a:rPr lang="fr-CH" sz="1000" b="1">
              <a:solidFill>
                <a:sysClr val="windowText" lastClr="000000"/>
              </a:solidFill>
              <a:effectLst/>
              <a:latin typeface="+mn-lt"/>
              <a:ea typeface="+mn-ea"/>
              <a:cs typeface="Arial" panose="020B0604020202020204" pitchFamily="34" charset="0"/>
            </a:rPr>
            <a:t>8</a:t>
          </a:r>
          <a:r>
            <a:rPr lang="fr-CH" sz="1000">
              <a:solidFill>
                <a:sysClr val="windowText" lastClr="000000"/>
              </a:solidFill>
              <a:effectLst/>
              <a:latin typeface="+mn-lt"/>
              <a:ea typeface="+mn-ea"/>
              <a:cs typeface="Arial" panose="020B0604020202020204" pitchFamily="34" charset="0"/>
            </a:rPr>
            <a:t>: Keine Erhebung zwischen 1991 und 1995; LN: einem Landwirtschaftsbetrieb zugeordnete, für den Pflanzenbau genutzte Fläche (ohne die Sömmerungsfläche), die dem Bewirtschafter ganzjährig zur Verfügung steht.</a:t>
          </a:r>
          <a:endParaRPr lang="en-US" sz="1000">
            <a:solidFill>
              <a:sysClr val="windowText" lastClr="000000"/>
            </a:solidFill>
            <a:effectLst/>
            <a:latin typeface="+mn-lt"/>
            <a:cs typeface="Arial" panose="020B0604020202020204" pitchFamily="34" charset="0"/>
          </a:endParaRPr>
        </a:p>
        <a:p>
          <a:r>
            <a:rPr lang="fr-CH" sz="1000" b="1">
              <a:solidFill>
                <a:sysClr val="windowText" lastClr="000000"/>
              </a:solidFill>
              <a:effectLst/>
              <a:latin typeface="+mn-lt"/>
              <a:ea typeface="+mn-ea"/>
              <a:cs typeface="Arial" panose="020B0604020202020204" pitchFamily="34" charset="0"/>
            </a:rPr>
            <a:t>9</a:t>
          </a:r>
          <a:r>
            <a:rPr lang="fr-CH" sz="1000">
              <a:solidFill>
                <a:sysClr val="windowText" lastClr="000000"/>
              </a:solidFill>
              <a:effectLst/>
              <a:latin typeface="+mn-lt"/>
              <a:ea typeface="+mn-ea"/>
              <a:cs typeface="Arial" panose="020B0604020202020204" pitchFamily="34" charset="0"/>
            </a:rPr>
            <a:t>: Ein NST entspricht 1 GVE x Sömmerungsdauer / 100</a:t>
          </a:r>
          <a:endParaRPr lang="en-US" sz="1000">
            <a:solidFill>
              <a:sysClr val="windowText" lastClr="000000"/>
            </a:solidFill>
            <a:effectLst/>
            <a:latin typeface="+mn-lt"/>
            <a:cs typeface="Arial" panose="020B0604020202020204" pitchFamily="34" charset="0"/>
          </a:endParaRPr>
        </a:p>
        <a:p>
          <a:r>
            <a:rPr lang="fr-CH" sz="1000" b="1">
              <a:solidFill>
                <a:sysClr val="windowText" lastClr="000000"/>
              </a:solidFill>
              <a:effectLst/>
              <a:latin typeface="+mn-lt"/>
              <a:ea typeface="+mn-ea"/>
              <a:cs typeface="Arial" panose="020B0604020202020204" pitchFamily="34" charset="0"/>
            </a:rPr>
            <a:t>10</a:t>
          </a:r>
          <a:r>
            <a:rPr lang="fr-CH" sz="1000">
              <a:solidFill>
                <a:sysClr val="windowText" lastClr="000000"/>
              </a:solidFill>
              <a:effectLst/>
              <a:latin typeface="+mn-lt"/>
              <a:ea typeface="+mn-ea"/>
              <a:cs typeface="Arial" panose="020B0604020202020204" pitchFamily="34" charset="0"/>
            </a:rPr>
            <a:t>: Der Grossteil der naturnah bewirtschafteten Fläche umfasst umweltfreundliche Betriebe</a:t>
          </a:r>
          <a:r>
            <a:rPr lang="fr-CH" sz="1000" baseline="0">
              <a:solidFill>
                <a:sysClr val="windowText" lastClr="000000"/>
              </a:solidFill>
              <a:effectLst/>
              <a:latin typeface="+mn-lt"/>
              <a:ea typeface="+mn-ea"/>
              <a:cs typeface="Arial" panose="020B0604020202020204" pitchFamily="34" charset="0"/>
            </a:rPr>
            <a:t> (von 1993 bis 1998: Bewirtschaftung gemäss integrierter Produktion und Bio-Landbau, ab </a:t>
          </a:r>
          <a:r>
            <a:rPr lang="fr-CH" sz="1000">
              <a:solidFill>
                <a:sysClr val="windowText" lastClr="000000"/>
              </a:solidFill>
              <a:effectLst/>
              <a:latin typeface="+mn-lt"/>
              <a:ea typeface="+mn-ea"/>
              <a:cs typeface="Arial" panose="020B0604020202020204" pitchFamily="34" charset="0"/>
            </a:rPr>
            <a:t>1999: </a:t>
          </a:r>
          <a:r>
            <a:rPr lang="fr-CH" sz="1000" baseline="0">
              <a:solidFill>
                <a:sysClr val="windowText" lastClr="000000"/>
              </a:solidFill>
              <a:effectLst/>
              <a:latin typeface="+mn-lt"/>
              <a:ea typeface="+mn-ea"/>
              <a:cs typeface="Arial" panose="020B0604020202020204" pitchFamily="34" charset="0"/>
            </a:rPr>
            <a:t>Bewirtschaftung mit ökologischem Leistungsnachweis (ÖLN)).</a:t>
          </a:r>
          <a:endParaRPr lang="en-US" sz="1000">
            <a:solidFill>
              <a:sysClr val="windowText" lastClr="000000"/>
            </a:solidFill>
            <a:effectLst/>
            <a:latin typeface="+mn-lt"/>
            <a:cs typeface="Arial" panose="020B0604020202020204" pitchFamily="34" charset="0"/>
          </a:endParaRPr>
        </a:p>
        <a:p>
          <a:r>
            <a:rPr lang="fr-CH" sz="1000" b="1">
              <a:solidFill>
                <a:sysClr val="windowText" lastClr="000000"/>
              </a:solidFill>
              <a:effectLst/>
              <a:latin typeface="+mn-lt"/>
              <a:ea typeface="+mn-ea"/>
              <a:cs typeface="Arial" panose="020B0604020202020204" pitchFamily="34" charset="0"/>
            </a:rPr>
            <a:t>11</a:t>
          </a:r>
          <a:r>
            <a:rPr lang="fr-CH" sz="1000">
              <a:solidFill>
                <a:sysClr val="windowText" lastClr="000000"/>
              </a:solidFill>
              <a:effectLst/>
              <a:latin typeface="+mn-lt"/>
              <a:ea typeface="+mn-ea"/>
              <a:cs typeface="Arial" panose="020B0604020202020204" pitchFamily="34" charset="0"/>
            </a:rPr>
            <a:t>: Aufgrund der neuen Eurostat-Klassifikation sind die bisher publizierten Statistiken mit der aktuellen Statistik nicht vergleichbar. Deshalb nimmt das BLW die Zahlen, die seit 2008 publiziert wurden, nochmals auf. Anders als bei der früheren Klassifikation umfasst die Eurostat-Klassifikation auch nicht klassifizierte Wirkstoffe wie Molluskizide, Rodentizide, Nematizide und Repellentien. </a:t>
          </a:r>
        </a:p>
        <a:p>
          <a:r>
            <a:rPr lang="fr-CH" sz="1000" b="1">
              <a:solidFill>
                <a:sysClr val="windowText" lastClr="000000"/>
              </a:solidFill>
              <a:effectLst/>
              <a:latin typeface="+mn-lt"/>
              <a:ea typeface="+mn-ea"/>
              <a:cs typeface="Arial" panose="020B0604020202020204" pitchFamily="34" charset="0"/>
            </a:rPr>
            <a:t>12: </a:t>
          </a:r>
          <a:r>
            <a:rPr lang="fr-CH" sz="1000">
              <a:solidFill>
                <a:sysClr val="windowText" lastClr="000000"/>
              </a:solidFill>
              <a:effectLst/>
              <a:latin typeface="+mn-lt"/>
              <a:ea typeface="+mn-ea"/>
              <a:cs typeface="Arial" panose="020B0604020202020204" pitchFamily="34" charset="0"/>
            </a:rPr>
            <a:t>Ab 2011: Kalenderjahr</a:t>
          </a:r>
        </a:p>
        <a:p>
          <a:r>
            <a:rPr lang="fr-CH" sz="1000" b="1">
              <a:solidFill>
                <a:sysClr val="windowText" lastClr="000000"/>
              </a:solidFill>
              <a:effectLst/>
              <a:latin typeface="+mn-lt"/>
              <a:ea typeface="+mn-ea"/>
              <a:cs typeface="Arial" panose="020B0604020202020204" pitchFamily="34" charset="0"/>
            </a:rPr>
            <a:t>13</a:t>
          </a:r>
          <a:r>
            <a:rPr lang="fr-CH" sz="1000">
              <a:solidFill>
                <a:sysClr val="windowText" lastClr="000000"/>
              </a:solidFill>
              <a:effectLst/>
              <a:latin typeface="+mn-lt"/>
              <a:ea typeface="+mn-ea"/>
              <a:cs typeface="Arial" panose="020B0604020202020204" pitchFamily="34" charset="0"/>
            </a:rPr>
            <a:t>: </a:t>
          </a:r>
          <a:r>
            <a:rPr lang="fr-CH" sz="1000" b="1">
              <a:solidFill>
                <a:sysClr val="windowText" lastClr="000000"/>
              </a:solidFill>
              <a:effectLst/>
              <a:latin typeface="+mn-lt"/>
              <a:ea typeface="+mn-ea"/>
              <a:cs typeface="Arial" panose="020B0604020202020204" pitchFamily="34" charset="0"/>
            </a:rPr>
            <a:t>13a</a:t>
          </a:r>
          <a:r>
            <a:rPr lang="fr-CH" sz="1000">
              <a:solidFill>
                <a:sysClr val="windowText" lastClr="000000"/>
              </a:solidFill>
              <a:effectLst/>
              <a:latin typeface="+mn-lt"/>
              <a:ea typeface="+mn-ea"/>
              <a:cs typeface="Arial" panose="020B0604020202020204" pitchFamily="34" charset="0"/>
            </a:rPr>
            <a:t>: Abfälle aus in der Schweiz verarbeiteten Agrarrohstoffen (z. B. Ölsaaten, Braugerste); kursiv gedruckte Daten sind provisorisch.</a:t>
          </a:r>
          <a:endParaRPr lang="en-US" sz="1000">
            <a:solidFill>
              <a:sysClr val="windowText" lastClr="000000"/>
            </a:solidFill>
            <a:effectLst/>
            <a:latin typeface="+mn-lt"/>
            <a:cs typeface="Arial" panose="020B0604020202020204" pitchFamily="34" charset="0"/>
          </a:endParaRPr>
        </a:p>
        <a:p>
          <a:r>
            <a:rPr lang="fr-CH" sz="1000" b="1">
              <a:solidFill>
                <a:sysClr val="windowText" lastClr="000000"/>
              </a:solidFill>
              <a:effectLst/>
              <a:latin typeface="+mn-lt"/>
              <a:ea typeface="+mn-ea"/>
              <a:cs typeface="Arial" panose="020B0604020202020204" pitchFamily="34" charset="0"/>
            </a:rPr>
            <a:t>14</a:t>
          </a:r>
          <a:r>
            <a:rPr lang="fr-CH" sz="1000">
              <a:solidFill>
                <a:sysClr val="windowText" lastClr="000000"/>
              </a:solidFill>
              <a:effectLst/>
              <a:latin typeface="+mn-lt"/>
              <a:ea typeface="+mn-ea"/>
              <a:cs typeface="Arial" panose="020B0604020202020204" pitchFamily="34" charset="0"/>
            </a:rPr>
            <a:t>: Die Referenzgrössen sind keine Agrarumweltindikatoren, können aber als Vergleichsgrössen im Zusammenhang mit agroökonomischen Trends herangezogen werden.</a:t>
          </a:r>
          <a:endParaRPr lang="en-US" sz="1000">
            <a:solidFill>
              <a:sysClr val="windowText" lastClr="000000"/>
            </a:solidFill>
            <a:effectLst/>
            <a:latin typeface="+mn-lt"/>
            <a:cs typeface="Arial" panose="020B0604020202020204" pitchFamily="34" charset="0"/>
          </a:endParaRPr>
        </a:p>
        <a:p>
          <a:r>
            <a:rPr lang="fr-CH" sz="1000" b="1">
              <a:solidFill>
                <a:sysClr val="windowText" lastClr="000000"/>
              </a:solidFill>
              <a:effectLst/>
              <a:latin typeface="+mn-lt"/>
              <a:ea typeface="+mn-ea"/>
              <a:cs typeface="Arial" panose="020B0604020202020204" pitchFamily="34" charset="0"/>
            </a:rPr>
            <a:t>15</a:t>
          </a:r>
          <a:r>
            <a:rPr lang="fr-CH" sz="1000">
              <a:solidFill>
                <a:sysClr val="windowText" lastClr="000000"/>
              </a:solidFill>
              <a:effectLst/>
              <a:latin typeface="+mn-lt"/>
              <a:ea typeface="+mn-ea"/>
              <a:cs typeface="Arial" panose="020B0604020202020204" pitchFamily="34" charset="0"/>
            </a:rPr>
            <a:t>: Keine Erhebung zwischen 1991 und 1995; ab 2009 stammen die Daten zum Rindvieh aus der TVD</a:t>
          </a:r>
          <a:r>
            <a:rPr lang="en-US" sz="1000">
              <a:solidFill>
                <a:sysClr val="windowText" lastClr="000000"/>
              </a:solidFill>
              <a:effectLst/>
              <a:latin typeface="+mn-lt"/>
              <a:ea typeface="+mn-ea"/>
              <a:cs typeface="Arial" panose="020B0604020202020204" pitchFamily="34" charset="0"/>
            </a:rPr>
            <a:t>.</a:t>
          </a:r>
        </a:p>
        <a:p>
          <a:r>
            <a:rPr lang="en-US" sz="1000" b="1">
              <a:solidFill>
                <a:sysClr val="windowText" lastClr="000000"/>
              </a:solidFill>
              <a:effectLst/>
              <a:latin typeface="+mn-lt"/>
              <a:ea typeface="+mn-ea"/>
              <a:cs typeface="Arial" panose="020B0604020202020204" pitchFamily="34" charset="0"/>
            </a:rPr>
            <a:t>16:</a:t>
          </a:r>
          <a:r>
            <a:rPr lang="en-US" sz="1000" b="1" baseline="0">
              <a:solidFill>
                <a:sysClr val="windowText" lastClr="000000"/>
              </a:solidFill>
              <a:effectLst/>
              <a:latin typeface="+mn-lt"/>
              <a:ea typeface="+mn-ea"/>
              <a:cs typeface="Arial" panose="020B0604020202020204" pitchFamily="34" charset="0"/>
            </a:rPr>
            <a:t> </a:t>
          </a:r>
          <a:r>
            <a:rPr lang="en-US" sz="1000" b="0" baseline="0">
              <a:solidFill>
                <a:sysClr val="windowText" lastClr="000000"/>
              </a:solidFill>
              <a:effectLst/>
              <a:latin typeface="+mn-lt"/>
              <a:ea typeface="+mn-ea"/>
              <a:cs typeface="Arial" panose="020B0604020202020204" pitchFamily="34" charset="0"/>
            </a:rPr>
            <a:t>Neue Berechnungsmethode ab 2007</a:t>
          </a:r>
          <a:endParaRPr lang="en-US" sz="1000" b="0">
            <a:solidFill>
              <a:sysClr val="windowText" lastClr="000000"/>
            </a:solidFill>
            <a:effectLst/>
            <a:latin typeface="+mn-lt"/>
            <a:cs typeface="Arial" panose="020B0604020202020204" pitchFamily="34" charset="0"/>
          </a:endParaRPr>
        </a:p>
      </xdr:txBody>
    </xdr:sp>
    <xdr:clientData/>
  </xdr:one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36"/>
  <sheetViews>
    <sheetView tabSelected="1" zoomScale="80" zoomScaleNormal="80" zoomScalePageLayoutView="94" workbookViewId="0">
      <pane xSplit="3" ySplit="3" topLeftCell="D4" activePane="bottomRight" state="frozen"/>
      <selection pane="topRight" activeCell="D1" sqref="D1"/>
      <selection pane="bottomLeft" activeCell="A4" sqref="A4"/>
      <selection pane="bottomRight" activeCell="AJ98" sqref="AJ98"/>
    </sheetView>
  </sheetViews>
  <sheetFormatPr baseColWidth="10" defaultColWidth="11.42578125" defaultRowHeight="12.75" x14ac:dyDescent="0.2"/>
  <cols>
    <col min="1" max="1" width="11.42578125" style="7"/>
    <col min="2" max="2" width="65.28515625" style="7" bestFit="1" customWidth="1"/>
    <col min="3" max="3" width="25" style="7" customWidth="1"/>
    <col min="4" max="7" width="8.140625" style="7" customWidth="1"/>
    <col min="8" max="8" width="8.140625" style="7" bestFit="1" customWidth="1"/>
    <col min="9" max="9" width="8.140625" style="7" customWidth="1"/>
    <col min="10" max="10" width="10.28515625" style="7" bestFit="1" customWidth="1"/>
    <col min="11" max="12" width="8.140625" style="7" customWidth="1"/>
    <col min="13" max="32" width="8.140625" style="7" bestFit="1" customWidth="1"/>
    <col min="33" max="16384" width="11.42578125" style="7"/>
  </cols>
  <sheetData>
    <row r="1" spans="1:34" ht="12.75" customHeight="1" x14ac:dyDescent="0.2">
      <c r="A1" s="69" t="s">
        <v>65</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70"/>
    </row>
    <row r="2" spans="1:34" x14ac:dyDescent="0.2">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70"/>
    </row>
    <row r="3" spans="1:34" ht="24.75" customHeight="1" x14ac:dyDescent="0.35">
      <c r="A3" s="69"/>
      <c r="B3" s="74"/>
      <c r="C3" s="8" t="s">
        <v>8</v>
      </c>
      <c r="D3" s="8">
        <v>1990</v>
      </c>
      <c r="E3" s="8">
        <v>1991</v>
      </c>
      <c r="F3" s="8">
        <v>1992</v>
      </c>
      <c r="G3" s="8">
        <v>1993</v>
      </c>
      <c r="H3" s="8">
        <v>1994</v>
      </c>
      <c r="I3" s="8">
        <v>1995</v>
      </c>
      <c r="J3" s="8">
        <v>1996</v>
      </c>
      <c r="K3" s="8">
        <v>1997</v>
      </c>
      <c r="L3" s="8">
        <v>1998</v>
      </c>
      <c r="M3" s="8">
        <v>1999</v>
      </c>
      <c r="N3" s="8">
        <v>2000</v>
      </c>
      <c r="O3" s="8">
        <v>2001</v>
      </c>
      <c r="P3" s="8">
        <v>2002</v>
      </c>
      <c r="Q3" s="8">
        <v>2003</v>
      </c>
      <c r="R3" s="8">
        <v>2004</v>
      </c>
      <c r="S3" s="8">
        <v>2005</v>
      </c>
      <c r="T3" s="8">
        <v>2006</v>
      </c>
      <c r="U3" s="8">
        <v>2007</v>
      </c>
      <c r="V3" s="8">
        <v>2008</v>
      </c>
      <c r="W3" s="8">
        <v>2009</v>
      </c>
      <c r="X3" s="8">
        <v>2010</v>
      </c>
      <c r="Y3" s="8">
        <v>2011</v>
      </c>
      <c r="Z3" s="8">
        <v>2012</v>
      </c>
      <c r="AA3" s="8">
        <v>2013</v>
      </c>
      <c r="AB3" s="8">
        <v>2014</v>
      </c>
      <c r="AC3" s="8">
        <v>2015</v>
      </c>
      <c r="AD3" s="8">
        <v>2016</v>
      </c>
      <c r="AE3" s="8">
        <v>2017</v>
      </c>
      <c r="AF3" s="8">
        <v>2018</v>
      </c>
      <c r="AG3" s="8">
        <v>2019</v>
      </c>
      <c r="AH3" s="8">
        <v>2020</v>
      </c>
    </row>
    <row r="4" spans="1:34" ht="18" x14ac:dyDescent="0.25">
      <c r="A4" s="71" t="s">
        <v>5</v>
      </c>
      <c r="B4" s="17" t="s">
        <v>74</v>
      </c>
      <c r="C4" s="1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row>
    <row r="5" spans="1:34" s="59" customFormat="1" x14ac:dyDescent="0.2">
      <c r="A5" s="75"/>
      <c r="B5" s="3" t="s">
        <v>6</v>
      </c>
      <c r="C5" s="3" t="s">
        <v>0</v>
      </c>
      <c r="D5" s="29">
        <f t="shared" ref="D5:AF5" si="0">D6-D13</f>
        <v>115873.63898362115</v>
      </c>
      <c r="E5" s="29">
        <f t="shared" si="0"/>
        <v>116910.421805739</v>
      </c>
      <c r="F5" s="29">
        <f t="shared" si="0"/>
        <v>115853.71538425553</v>
      </c>
      <c r="G5" s="29">
        <f t="shared" si="0"/>
        <v>108977.15313229228</v>
      </c>
      <c r="H5" s="29">
        <f t="shared" si="0"/>
        <v>107453.97608303375</v>
      </c>
      <c r="I5" s="29">
        <f t="shared" si="0"/>
        <v>110335.70091746279</v>
      </c>
      <c r="J5" s="29">
        <f t="shared" si="0"/>
        <v>103759.19766580247</v>
      </c>
      <c r="K5" s="29">
        <f t="shared" si="0"/>
        <v>94856.87542188396</v>
      </c>
      <c r="L5" s="29">
        <f t="shared" si="0"/>
        <v>97300.971716714601</v>
      </c>
      <c r="M5" s="29">
        <f t="shared" si="0"/>
        <v>93575.51400882678</v>
      </c>
      <c r="N5" s="29">
        <f t="shared" si="0"/>
        <v>99909.101435570075</v>
      </c>
      <c r="O5" s="29">
        <f t="shared" si="0"/>
        <v>102892.49234287134</v>
      </c>
      <c r="P5" s="29">
        <f t="shared" si="0"/>
        <v>101739.14623239366</v>
      </c>
      <c r="Q5" s="29">
        <f t="shared" si="0"/>
        <v>104181.95234706505</v>
      </c>
      <c r="R5" s="29">
        <f t="shared" si="0"/>
        <v>96895.536738337163</v>
      </c>
      <c r="S5" s="29">
        <f t="shared" si="0"/>
        <v>92214.207148549525</v>
      </c>
      <c r="T5" s="29">
        <f t="shared" si="0"/>
        <v>98006.530556409023</v>
      </c>
      <c r="U5" s="29">
        <f t="shared" si="0"/>
        <v>101872.91399930845</v>
      </c>
      <c r="V5" s="29">
        <f t="shared" si="0"/>
        <v>99944.063854614593</v>
      </c>
      <c r="W5" s="29">
        <f t="shared" si="0"/>
        <v>93556.595694826276</v>
      </c>
      <c r="X5" s="29">
        <f t="shared" si="0"/>
        <v>105281.751165202</v>
      </c>
      <c r="Y5" s="29">
        <f t="shared" si="0"/>
        <v>95686.906749822912</v>
      </c>
      <c r="Z5" s="29">
        <f t="shared" si="0"/>
        <v>92432.171925511459</v>
      </c>
      <c r="AA5" s="29">
        <f t="shared" si="0"/>
        <v>95723.971274622338</v>
      </c>
      <c r="AB5" s="29">
        <f t="shared" si="0"/>
        <v>98177.675452020572</v>
      </c>
      <c r="AC5" s="29">
        <f t="shared" si="0"/>
        <v>95914.78029169736</v>
      </c>
      <c r="AD5" s="29">
        <f t="shared" si="0"/>
        <v>101127.27612609803</v>
      </c>
      <c r="AE5" s="29">
        <f t="shared" si="0"/>
        <v>99034.18979947755</v>
      </c>
      <c r="AF5" s="29">
        <f t="shared" si="0"/>
        <v>98924.452075808047</v>
      </c>
      <c r="AG5" s="29">
        <f>AG6-AG13</f>
        <v>89702.281235593982</v>
      </c>
    </row>
    <row r="6" spans="1:34" s="59" customFormat="1" ht="14.25" customHeight="1" x14ac:dyDescent="0.2">
      <c r="A6" s="75"/>
      <c r="B6" s="3" t="s">
        <v>9</v>
      </c>
      <c r="C6" s="3" t="s">
        <v>0</v>
      </c>
      <c r="D6" s="29">
        <f t="shared" ref="D6:AF6" si="1">D7+D8+D9+D10+D11+D12</f>
        <v>156820.43819708098</v>
      </c>
      <c r="E6" s="29">
        <f t="shared" si="1"/>
        <v>158846.88053165673</v>
      </c>
      <c r="F6" s="29">
        <f t="shared" si="1"/>
        <v>157268.46078416248</v>
      </c>
      <c r="G6" s="29">
        <f t="shared" si="1"/>
        <v>151269.76053629431</v>
      </c>
      <c r="H6" s="29">
        <f t="shared" si="1"/>
        <v>148152.0469691871</v>
      </c>
      <c r="I6" s="29">
        <f t="shared" si="1"/>
        <v>149661.40627195576</v>
      </c>
      <c r="J6" s="29">
        <f t="shared" si="1"/>
        <v>146082.12318616864</v>
      </c>
      <c r="K6" s="29">
        <f t="shared" si="1"/>
        <v>136983.94898238269</v>
      </c>
      <c r="L6" s="29">
        <f t="shared" si="1"/>
        <v>141183.69386831112</v>
      </c>
      <c r="M6" s="29">
        <f t="shared" si="1"/>
        <v>137574.43652880081</v>
      </c>
      <c r="N6" s="29">
        <f t="shared" si="1"/>
        <v>143711.36528568642</v>
      </c>
      <c r="O6" s="29">
        <f t="shared" si="1"/>
        <v>147003.08141272853</v>
      </c>
      <c r="P6" s="29">
        <f t="shared" si="1"/>
        <v>146894.32112905078</v>
      </c>
      <c r="Q6" s="29">
        <f t="shared" si="1"/>
        <v>147648.2368877673</v>
      </c>
      <c r="R6" s="29">
        <f t="shared" si="1"/>
        <v>144555.86372413614</v>
      </c>
      <c r="S6" s="29">
        <f t="shared" si="1"/>
        <v>139217.48843382587</v>
      </c>
      <c r="T6" s="29">
        <f t="shared" si="1"/>
        <v>144779.23216150393</v>
      </c>
      <c r="U6" s="29">
        <f t="shared" si="1"/>
        <v>148612.95097527144</v>
      </c>
      <c r="V6" s="29">
        <f t="shared" si="1"/>
        <v>148624.7593834658</v>
      </c>
      <c r="W6" s="29">
        <f t="shared" si="1"/>
        <v>142944.17726056185</v>
      </c>
      <c r="X6" s="29">
        <f t="shared" si="1"/>
        <v>154519.74819111347</v>
      </c>
      <c r="Y6" s="29">
        <f t="shared" si="1"/>
        <v>146971.83163623206</v>
      </c>
      <c r="Z6" s="29">
        <f t="shared" si="1"/>
        <v>144025.23767631038</v>
      </c>
      <c r="AA6" s="29">
        <f t="shared" si="1"/>
        <v>146280.68905891807</v>
      </c>
      <c r="AB6" s="29">
        <f t="shared" si="1"/>
        <v>149717.77209239575</v>
      </c>
      <c r="AC6" s="29">
        <f t="shared" si="1"/>
        <v>147159.55895293987</v>
      </c>
      <c r="AD6" s="29">
        <f t="shared" si="1"/>
        <v>150554.70219731779</v>
      </c>
      <c r="AE6" s="29">
        <f t="shared" si="1"/>
        <v>150994.22592236198</v>
      </c>
      <c r="AF6" s="29">
        <f t="shared" si="1"/>
        <v>149924.78841298047</v>
      </c>
      <c r="AG6" s="29">
        <f>AG7+AG8+AG9+AG10+AG11+AG12</f>
        <v>140875.3062559251</v>
      </c>
    </row>
    <row r="7" spans="1:34" ht="14.25" customHeight="1" x14ac:dyDescent="0.2">
      <c r="A7" s="75"/>
      <c r="B7" s="4" t="s">
        <v>10</v>
      </c>
      <c r="C7" s="4" t="s">
        <v>0</v>
      </c>
      <c r="D7" s="64">
        <v>24621.900694596592</v>
      </c>
      <c r="E7" s="64">
        <v>26135.079955169906</v>
      </c>
      <c r="F7" s="64">
        <v>25178.779025744225</v>
      </c>
      <c r="G7" s="64">
        <v>24650.118594954318</v>
      </c>
      <c r="H7" s="64">
        <v>25152.92237410682</v>
      </c>
      <c r="I7" s="64">
        <v>26878.66193711177</v>
      </c>
      <c r="J7" s="64">
        <v>25420.653893604271</v>
      </c>
      <c r="K7" s="64">
        <v>24659.07857604387</v>
      </c>
      <c r="L7" s="64">
        <v>28320.054986411804</v>
      </c>
      <c r="M7" s="64">
        <v>25567.910554448699</v>
      </c>
      <c r="N7" s="64">
        <v>30113.191739699974</v>
      </c>
      <c r="O7" s="64">
        <v>34458.428065856264</v>
      </c>
      <c r="P7" s="64">
        <v>34408.155495978033</v>
      </c>
      <c r="Q7" s="64">
        <v>38305.333585526037</v>
      </c>
      <c r="R7" s="64">
        <v>36037.266273372639</v>
      </c>
      <c r="S7" s="64">
        <v>32846.543162856491</v>
      </c>
      <c r="T7" s="64">
        <v>38968.372178905702</v>
      </c>
      <c r="U7" s="64">
        <v>40892.946354860258</v>
      </c>
      <c r="V7" s="64">
        <v>44312.590907253398</v>
      </c>
      <c r="W7" s="64">
        <v>42639.940892037353</v>
      </c>
      <c r="X7" s="64">
        <v>47381.41062396577</v>
      </c>
      <c r="Y7" s="64">
        <v>46865.999820039258</v>
      </c>
      <c r="Z7" s="64">
        <v>45878.018431088276</v>
      </c>
      <c r="AA7" s="64">
        <v>49495.566280919484</v>
      </c>
      <c r="AB7" s="64">
        <v>47516.057697788747</v>
      </c>
      <c r="AC7" s="64">
        <v>51351.777980863924</v>
      </c>
      <c r="AD7" s="64">
        <v>52318.212402325444</v>
      </c>
      <c r="AE7" s="64">
        <v>50254.558137187792</v>
      </c>
      <c r="AF7" s="64">
        <v>53262.293091700878</v>
      </c>
      <c r="AG7" s="28">
        <v>50066.753472086632</v>
      </c>
    </row>
    <row r="8" spans="1:34" ht="14.25" customHeight="1" x14ac:dyDescent="0.2">
      <c r="A8" s="75"/>
      <c r="B8" s="4" t="s">
        <v>11</v>
      </c>
      <c r="C8" s="4" t="s">
        <v>0</v>
      </c>
      <c r="D8" s="64">
        <v>67609</v>
      </c>
      <c r="E8" s="64">
        <v>67803</v>
      </c>
      <c r="F8" s="64">
        <v>67609</v>
      </c>
      <c r="G8" s="64">
        <v>62856</v>
      </c>
      <c r="H8" s="64">
        <v>59170</v>
      </c>
      <c r="I8" s="64">
        <v>59170</v>
      </c>
      <c r="J8" s="64">
        <v>57080.765500000001</v>
      </c>
      <c r="K8" s="64">
        <v>49345.083400000003</v>
      </c>
      <c r="L8" s="64">
        <v>50729.06</v>
      </c>
      <c r="M8" s="64">
        <v>50729.06</v>
      </c>
      <c r="N8" s="64">
        <v>53371.34</v>
      </c>
      <c r="O8" s="64">
        <v>53371.34</v>
      </c>
      <c r="P8" s="64">
        <v>54054.22</v>
      </c>
      <c r="Q8" s="64">
        <v>51576.84</v>
      </c>
      <c r="R8" s="64">
        <v>51988.119999999995</v>
      </c>
      <c r="S8" s="64">
        <v>50795.02</v>
      </c>
      <c r="T8" s="64">
        <v>49902.619999999995</v>
      </c>
      <c r="U8" s="64">
        <v>52307.25</v>
      </c>
      <c r="V8" s="64">
        <v>49284.380799999999</v>
      </c>
      <c r="W8" s="64">
        <v>46418.476999999999</v>
      </c>
      <c r="X8" s="64">
        <v>53815.9977</v>
      </c>
      <c r="Y8" s="64">
        <v>47420.642200000002</v>
      </c>
      <c r="Z8" s="64">
        <v>45799.423000000003</v>
      </c>
      <c r="AA8" s="64">
        <v>44347.381499999996</v>
      </c>
      <c r="AB8" s="64">
        <v>50019.980299999996</v>
      </c>
      <c r="AC8" s="64">
        <v>44393.194600000003</v>
      </c>
      <c r="AD8" s="64">
        <v>47058.793400000002</v>
      </c>
      <c r="AE8" s="64">
        <v>50059.6921</v>
      </c>
      <c r="AF8" s="64">
        <v>46431.242200000001</v>
      </c>
      <c r="AG8" s="28">
        <v>40757.1011</v>
      </c>
    </row>
    <row r="9" spans="1:34" ht="14.25" customHeight="1" x14ac:dyDescent="0.2">
      <c r="A9" s="75"/>
      <c r="B9" s="4" t="s">
        <v>12</v>
      </c>
      <c r="C9" s="4" t="s">
        <v>0</v>
      </c>
      <c r="D9" s="64">
        <v>6705.1245972662537</v>
      </c>
      <c r="E9" s="64">
        <v>6733.9298670105136</v>
      </c>
      <c r="F9" s="64">
        <v>6773.1384452362799</v>
      </c>
      <c r="G9" s="64">
        <v>6701.0610882888932</v>
      </c>
      <c r="H9" s="64">
        <v>6841.4962831154699</v>
      </c>
      <c r="I9" s="64">
        <v>6807.6127795587909</v>
      </c>
      <c r="J9" s="64">
        <v>6900.4642976637424</v>
      </c>
      <c r="K9" s="64">
        <v>7064.1479353972409</v>
      </c>
      <c r="L9" s="64">
        <v>7038.6561463161179</v>
      </c>
      <c r="M9" s="64">
        <v>6957.0839898558561</v>
      </c>
      <c r="N9" s="64">
        <v>6502.1862514243394</v>
      </c>
      <c r="O9" s="64">
        <v>5414.7424319003658</v>
      </c>
      <c r="P9" s="64">
        <v>4680.0649956512716</v>
      </c>
      <c r="Q9" s="64">
        <v>4252.6361982170183</v>
      </c>
      <c r="R9" s="64">
        <v>4091.6739411681783</v>
      </c>
      <c r="S9" s="64">
        <v>3750.0672176325033</v>
      </c>
      <c r="T9" s="64">
        <v>3835.8199554717971</v>
      </c>
      <c r="U9" s="64">
        <v>3428.0076597991319</v>
      </c>
      <c r="V9" s="64">
        <v>2839.596501023374</v>
      </c>
      <c r="W9" s="64">
        <v>2809.4231675719966</v>
      </c>
      <c r="X9" s="64">
        <v>2882.2294073390703</v>
      </c>
      <c r="Y9" s="64">
        <v>2837.8038852188283</v>
      </c>
      <c r="Z9" s="64">
        <v>2714.1006265341193</v>
      </c>
      <c r="AA9" s="64">
        <v>3252.4953550087257</v>
      </c>
      <c r="AB9" s="64">
        <v>3276.0893844120865</v>
      </c>
      <c r="AC9" s="64">
        <v>3013.9344578887844</v>
      </c>
      <c r="AD9" s="64">
        <v>2901.0523246011448</v>
      </c>
      <c r="AE9" s="64">
        <v>2888.8253695922576</v>
      </c>
      <c r="AF9" s="64">
        <v>2674.4376480040287</v>
      </c>
      <c r="AG9" s="28">
        <v>2755.6907008525404</v>
      </c>
    </row>
    <row r="10" spans="1:34" ht="14.25" customHeight="1" x14ac:dyDescent="0.2">
      <c r="A10" s="75"/>
      <c r="B10" s="4" t="s">
        <v>13</v>
      </c>
      <c r="C10" s="4" t="s">
        <v>0</v>
      </c>
      <c r="D10" s="64">
        <v>320.11608136960001</v>
      </c>
      <c r="E10" s="64">
        <v>329.52794912560012</v>
      </c>
      <c r="F10" s="64">
        <v>371.48286613760001</v>
      </c>
      <c r="G10" s="64">
        <v>337.62088312799995</v>
      </c>
      <c r="H10" s="64">
        <v>334.81797377600003</v>
      </c>
      <c r="I10" s="64">
        <v>292.51502535200001</v>
      </c>
      <c r="J10" s="64">
        <v>201.38541426399996</v>
      </c>
      <c r="K10" s="64">
        <v>240.27102806400001</v>
      </c>
      <c r="L10" s="64">
        <v>210.21680908000002</v>
      </c>
      <c r="M10" s="64">
        <v>224.646692008</v>
      </c>
      <c r="N10" s="64">
        <v>202.516660304</v>
      </c>
      <c r="O10" s="64">
        <v>191.93716448800001</v>
      </c>
      <c r="P10" s="64">
        <v>185.49573251200002</v>
      </c>
      <c r="Q10" s="64">
        <v>218.83700411200002</v>
      </c>
      <c r="R10" s="64">
        <v>244.83206028000001</v>
      </c>
      <c r="S10" s="64">
        <v>235.51909385600001</v>
      </c>
      <c r="T10" s="64">
        <v>202.57991700800002</v>
      </c>
      <c r="U10" s="64">
        <v>208.05230873599999</v>
      </c>
      <c r="V10" s="64">
        <v>229.50789021599999</v>
      </c>
      <c r="W10" s="64">
        <v>194.18503646400001</v>
      </c>
      <c r="X10" s="64">
        <v>245.25443592799999</v>
      </c>
      <c r="Y10" s="64">
        <v>250.50588272800002</v>
      </c>
      <c r="Z10" s="64">
        <v>240.082325704</v>
      </c>
      <c r="AA10" s="64">
        <v>254.260744864</v>
      </c>
      <c r="AB10" s="64">
        <v>255.64173979999998</v>
      </c>
      <c r="AC10" s="64">
        <v>274.52585036799996</v>
      </c>
      <c r="AD10" s="64">
        <v>296.89148812000002</v>
      </c>
      <c r="AE10" s="64">
        <v>318.61556257599995</v>
      </c>
      <c r="AF10" s="64">
        <v>300.54445263999997</v>
      </c>
      <c r="AG10" s="28">
        <v>324.77028237600001</v>
      </c>
    </row>
    <row r="11" spans="1:34" ht="14.25" customHeight="1" x14ac:dyDescent="0.2">
      <c r="A11" s="75"/>
      <c r="B11" s="4" t="s">
        <v>14</v>
      </c>
      <c r="C11" s="4" t="s">
        <v>0</v>
      </c>
      <c r="D11" s="64">
        <v>37818.99493705605</v>
      </c>
      <c r="E11" s="64">
        <v>38330.672949029962</v>
      </c>
      <c r="F11" s="64">
        <v>38052.022711195321</v>
      </c>
      <c r="G11" s="64">
        <v>37671.554309545776</v>
      </c>
      <c r="H11" s="64">
        <v>37830.036753283159</v>
      </c>
      <c r="I11" s="64">
        <v>37920.475020499209</v>
      </c>
      <c r="J11" s="64">
        <v>38117.344646674355</v>
      </c>
      <c r="K11" s="64">
        <v>37544.49068438699</v>
      </c>
      <c r="L11" s="64">
        <v>36985.460643484337</v>
      </c>
      <c r="M11" s="64">
        <v>36426.122084941089</v>
      </c>
      <c r="N11" s="64">
        <v>36083.149502182641</v>
      </c>
      <c r="O11" s="64">
        <v>36420.550731615993</v>
      </c>
      <c r="P11" s="64">
        <v>36713.199999249111</v>
      </c>
      <c r="Q11" s="64">
        <v>36734.303307459413</v>
      </c>
      <c r="R11" s="64">
        <v>35926.582770070054</v>
      </c>
      <c r="S11" s="64">
        <v>35615.848393443157</v>
      </c>
      <c r="T11" s="64">
        <v>36286.957091250515</v>
      </c>
      <c r="U11" s="64">
        <v>36585.419180177916</v>
      </c>
      <c r="V11" s="64">
        <v>37159.015360444741</v>
      </c>
      <c r="W11" s="64">
        <v>36474.090787130015</v>
      </c>
      <c r="X11" s="64">
        <v>36178.403193691978</v>
      </c>
      <c r="Y11" s="64">
        <v>35901.117584095009</v>
      </c>
      <c r="Z11" s="64">
        <v>36018.541594870789</v>
      </c>
      <c r="AA11" s="64">
        <v>35876.604046050379</v>
      </c>
      <c r="AB11" s="64">
        <v>35916.312404357188</v>
      </c>
      <c r="AC11" s="64">
        <v>35713.12606381916</v>
      </c>
      <c r="AD11" s="64">
        <v>35566.752582271212</v>
      </c>
      <c r="AE11" s="64">
        <v>35059.534753005915</v>
      </c>
      <c r="AF11" s="64">
        <v>34843.271020635577</v>
      </c>
      <c r="AG11" s="28">
        <v>34557.990700609938</v>
      </c>
    </row>
    <row r="12" spans="1:34" ht="14.25" customHeight="1" x14ac:dyDescent="0.2">
      <c r="A12" s="75"/>
      <c r="B12" s="4" t="s">
        <v>15</v>
      </c>
      <c r="C12" s="4" t="s">
        <v>0</v>
      </c>
      <c r="D12" s="65">
        <v>19745.301886792455</v>
      </c>
      <c r="E12" s="65">
        <v>19514.669811320757</v>
      </c>
      <c r="F12" s="65">
        <v>19284.037735849059</v>
      </c>
      <c r="G12" s="65">
        <v>19053.405660377361</v>
      </c>
      <c r="H12" s="65">
        <v>18822.773584905663</v>
      </c>
      <c r="I12" s="65">
        <v>18592.141509433961</v>
      </c>
      <c r="J12" s="65">
        <v>18361.509433962263</v>
      </c>
      <c r="K12" s="65">
        <v>18130.877358490565</v>
      </c>
      <c r="L12" s="65">
        <v>17900.245283018867</v>
      </c>
      <c r="M12" s="65">
        <v>17669.613207547169</v>
      </c>
      <c r="N12" s="65">
        <v>17438.981132075471</v>
      </c>
      <c r="O12" s="65">
        <v>17146.083018867925</v>
      </c>
      <c r="P12" s="65">
        <v>16853.184905660375</v>
      </c>
      <c r="Q12" s="65">
        <v>16560.286792452829</v>
      </c>
      <c r="R12" s="65">
        <v>16267.388679245283</v>
      </c>
      <c r="S12" s="65">
        <v>15974.490566037735</v>
      </c>
      <c r="T12" s="65">
        <v>15582.883018867924</v>
      </c>
      <c r="U12" s="65">
        <v>15191.275471698113</v>
      </c>
      <c r="V12" s="65">
        <v>14799.667924528301</v>
      </c>
      <c r="W12" s="65">
        <v>14408.06037735849</v>
      </c>
      <c r="X12" s="65">
        <v>14016.452830188678</v>
      </c>
      <c r="Y12" s="65">
        <v>13695.762264150942</v>
      </c>
      <c r="Z12" s="65">
        <v>13375.071698113206</v>
      </c>
      <c r="AA12" s="65">
        <v>13054.381132075472</v>
      </c>
      <c r="AB12" s="65">
        <v>12733.690566037736</v>
      </c>
      <c r="AC12" s="65">
        <v>12413</v>
      </c>
      <c r="AD12" s="65">
        <v>12413</v>
      </c>
      <c r="AE12" s="65">
        <v>12413</v>
      </c>
      <c r="AF12" s="65">
        <v>12413</v>
      </c>
      <c r="AG12" s="28">
        <v>12413</v>
      </c>
    </row>
    <row r="13" spans="1:34" s="59" customFormat="1" ht="14.25" customHeight="1" x14ac:dyDescent="0.2">
      <c r="A13" s="75"/>
      <c r="B13" s="3" t="s">
        <v>16</v>
      </c>
      <c r="C13" s="3" t="s">
        <v>0</v>
      </c>
      <c r="D13" s="29">
        <f t="shared" ref="D13:AF13" si="2">D15+D14</f>
        <v>40946.799213459824</v>
      </c>
      <c r="E13" s="29">
        <f t="shared" si="2"/>
        <v>41936.458725917735</v>
      </c>
      <c r="F13" s="29">
        <f t="shared" si="2"/>
        <v>41414.745399906955</v>
      </c>
      <c r="G13" s="29">
        <f t="shared" si="2"/>
        <v>42292.607404002032</v>
      </c>
      <c r="H13" s="29">
        <f t="shared" si="2"/>
        <v>40698.070886153357</v>
      </c>
      <c r="I13" s="29">
        <f t="shared" si="2"/>
        <v>39325.705354492966</v>
      </c>
      <c r="J13" s="29">
        <f t="shared" si="2"/>
        <v>42322.925520366167</v>
      </c>
      <c r="K13" s="29">
        <f t="shared" si="2"/>
        <v>42127.073560498728</v>
      </c>
      <c r="L13" s="29">
        <f t="shared" si="2"/>
        <v>43882.722151596521</v>
      </c>
      <c r="M13" s="29">
        <f t="shared" si="2"/>
        <v>43998.922519974025</v>
      </c>
      <c r="N13" s="29">
        <f t="shared" si="2"/>
        <v>43802.263850116353</v>
      </c>
      <c r="O13" s="29">
        <f t="shared" si="2"/>
        <v>44110.589069857189</v>
      </c>
      <c r="P13" s="29">
        <f t="shared" si="2"/>
        <v>45155.17489665711</v>
      </c>
      <c r="Q13" s="29">
        <f t="shared" si="2"/>
        <v>43466.284540702254</v>
      </c>
      <c r="R13" s="29">
        <f t="shared" si="2"/>
        <v>47660.32698579898</v>
      </c>
      <c r="S13" s="29">
        <f t="shared" si="2"/>
        <v>47003.281285276353</v>
      </c>
      <c r="T13" s="29">
        <f t="shared" si="2"/>
        <v>46772.701605094902</v>
      </c>
      <c r="U13" s="29">
        <f t="shared" si="2"/>
        <v>46740.036975962976</v>
      </c>
      <c r="V13" s="29">
        <f t="shared" si="2"/>
        <v>48680.695528851204</v>
      </c>
      <c r="W13" s="29">
        <f t="shared" si="2"/>
        <v>49387.581565735578</v>
      </c>
      <c r="X13" s="29">
        <f t="shared" si="2"/>
        <v>49237.997025911463</v>
      </c>
      <c r="Y13" s="29">
        <f t="shared" si="2"/>
        <v>51284.92488640915</v>
      </c>
      <c r="Z13" s="29">
        <f t="shared" si="2"/>
        <v>51593.065750798924</v>
      </c>
      <c r="AA13" s="29">
        <f t="shared" si="2"/>
        <v>50556.717784295732</v>
      </c>
      <c r="AB13" s="29">
        <f t="shared" si="2"/>
        <v>51540.096640375188</v>
      </c>
      <c r="AC13" s="29">
        <f t="shared" si="2"/>
        <v>51244.778661242512</v>
      </c>
      <c r="AD13" s="29">
        <f t="shared" si="2"/>
        <v>49427.42607121975</v>
      </c>
      <c r="AE13" s="29">
        <f t="shared" si="2"/>
        <v>51960.036122884419</v>
      </c>
      <c r="AF13" s="29">
        <f t="shared" si="2"/>
        <v>51000.336337172419</v>
      </c>
      <c r="AG13" s="29">
        <f>AG15+AG14</f>
        <v>51173.025020331115</v>
      </c>
    </row>
    <row r="14" spans="1:34" ht="14.25" customHeight="1" x14ac:dyDescent="0.2">
      <c r="A14" s="75"/>
      <c r="B14" s="4" t="s">
        <v>17</v>
      </c>
      <c r="C14" s="4" t="s">
        <v>0</v>
      </c>
      <c r="D14" s="28">
        <v>7212.4012677157825</v>
      </c>
      <c r="E14" s="28">
        <v>8068.8955620322795</v>
      </c>
      <c r="F14" s="28">
        <v>8542.8727004904795</v>
      </c>
      <c r="G14" s="28">
        <v>9601.8953528972306</v>
      </c>
      <c r="H14" s="28">
        <v>9353.4504379477567</v>
      </c>
      <c r="I14" s="28">
        <v>7438.7769857337262</v>
      </c>
      <c r="J14" s="28">
        <v>7157.804489568347</v>
      </c>
      <c r="K14" s="28">
        <v>8255.2908561480763</v>
      </c>
      <c r="L14" s="28">
        <v>9345.3759631021585</v>
      </c>
      <c r="M14" s="28">
        <v>8811.060550595852</v>
      </c>
      <c r="N14" s="28">
        <v>8853.8975744811032</v>
      </c>
      <c r="O14" s="28">
        <v>6849.0281228067197</v>
      </c>
      <c r="P14" s="28">
        <v>7739.9864204208452</v>
      </c>
      <c r="Q14" s="28">
        <v>6211.5608183311933</v>
      </c>
      <c r="R14" s="28">
        <v>10252.220354607753</v>
      </c>
      <c r="S14" s="28">
        <v>9308.8085452961368</v>
      </c>
      <c r="T14" s="28">
        <v>8893.9869195768551</v>
      </c>
      <c r="U14" s="28">
        <v>8283.6401982272491</v>
      </c>
      <c r="V14" s="28">
        <v>9405.8396788260125</v>
      </c>
      <c r="W14" s="28">
        <v>9702.0010817343518</v>
      </c>
      <c r="X14" s="28">
        <v>8906.672368314692</v>
      </c>
      <c r="Y14" s="28">
        <v>10393.049768443903</v>
      </c>
      <c r="Z14" s="28">
        <v>10671.221373311706</v>
      </c>
      <c r="AA14" s="28">
        <v>9988.8802819348894</v>
      </c>
      <c r="AB14" s="28">
        <v>9879.2374482499526</v>
      </c>
      <c r="AC14" s="24">
        <v>9701.8271990982867</v>
      </c>
      <c r="AD14" s="34">
        <v>8007.3605083136599</v>
      </c>
      <c r="AE14" s="28">
        <v>10651.056697352476</v>
      </c>
      <c r="AF14" s="28">
        <v>9006.4944071125046</v>
      </c>
      <c r="AG14" s="28">
        <v>10107.215469892382</v>
      </c>
    </row>
    <row r="15" spans="1:34" ht="14.25" customHeight="1" x14ac:dyDescent="0.2">
      <c r="A15" s="75"/>
      <c r="B15" s="4" t="s">
        <v>18</v>
      </c>
      <c r="C15" s="4" t="s">
        <v>0</v>
      </c>
      <c r="D15" s="28">
        <v>33734.397945744044</v>
      </c>
      <c r="E15" s="28">
        <v>33867.563163885454</v>
      </c>
      <c r="F15" s="28">
        <v>32871.872699416475</v>
      </c>
      <c r="G15" s="28">
        <v>32690.712051104802</v>
      </c>
      <c r="H15" s="28">
        <v>31344.620448205598</v>
      </c>
      <c r="I15" s="28">
        <v>31886.928368759243</v>
      </c>
      <c r="J15" s="28">
        <v>35165.121030797818</v>
      </c>
      <c r="K15" s="28">
        <v>33871.782704350648</v>
      </c>
      <c r="L15" s="28">
        <v>34537.346188494361</v>
      </c>
      <c r="M15" s="28">
        <v>35187.861969378173</v>
      </c>
      <c r="N15" s="28">
        <v>34948.36627563525</v>
      </c>
      <c r="O15" s="28">
        <v>37261.560947050471</v>
      </c>
      <c r="P15" s="28">
        <v>37415.188476236268</v>
      </c>
      <c r="Q15" s="28">
        <v>37254.723722371062</v>
      </c>
      <c r="R15" s="28">
        <v>37408.106631191229</v>
      </c>
      <c r="S15" s="28">
        <v>37694.472739980214</v>
      </c>
      <c r="T15" s="28">
        <v>37878.714685518047</v>
      </c>
      <c r="U15" s="28">
        <v>38456.396777735725</v>
      </c>
      <c r="V15" s="28">
        <v>39274.855850025189</v>
      </c>
      <c r="W15" s="28">
        <v>39685.580484001228</v>
      </c>
      <c r="X15" s="28">
        <v>40331.324657596771</v>
      </c>
      <c r="Y15" s="28">
        <v>40891.875117965246</v>
      </c>
      <c r="Z15" s="28">
        <v>40921.844377487214</v>
      </c>
      <c r="AA15" s="28">
        <v>40567.837502360839</v>
      </c>
      <c r="AB15" s="28">
        <v>41660.859192125237</v>
      </c>
      <c r="AC15" s="24">
        <v>41542.951462144229</v>
      </c>
      <c r="AD15" s="34">
        <v>41420.065562906093</v>
      </c>
      <c r="AE15" s="28">
        <v>41308.979425531943</v>
      </c>
      <c r="AF15" s="28">
        <v>41993.841930059913</v>
      </c>
      <c r="AG15" s="28">
        <v>41065.809550438731</v>
      </c>
    </row>
    <row r="16" spans="1:34" s="59" customFormat="1" ht="14.25" customHeight="1" x14ac:dyDescent="0.2">
      <c r="A16" s="75"/>
      <c r="B16" s="3" t="s">
        <v>19</v>
      </c>
      <c r="C16" s="3" t="s">
        <v>1</v>
      </c>
      <c r="D16" s="29">
        <f t="shared" ref="D16:AF16" si="3">D13/D6*100</f>
        <v>26.110626704154942</v>
      </c>
      <c r="E16" s="29">
        <f t="shared" si="3"/>
        <v>26.400555418877225</v>
      </c>
      <c r="F16" s="29">
        <f t="shared" si="3"/>
        <v>26.333789491807359</v>
      </c>
      <c r="G16" s="29">
        <f t="shared" si="3"/>
        <v>27.958401767850173</v>
      </c>
      <c r="H16" s="29">
        <f t="shared" si="3"/>
        <v>27.470474906511289</v>
      </c>
      <c r="I16" s="29">
        <f t="shared" si="3"/>
        <v>26.276450511919315</v>
      </c>
      <c r="J16" s="29">
        <f t="shared" si="3"/>
        <v>28.972008755944334</v>
      </c>
      <c r="K16" s="29">
        <f t="shared" si="3"/>
        <v>30.753291807872053</v>
      </c>
      <c r="L16" s="29">
        <f t="shared" si="3"/>
        <v>31.082004549709591</v>
      </c>
      <c r="M16" s="29">
        <f t="shared" si="3"/>
        <v>31.981902764881013</v>
      </c>
      <c r="N16" s="29">
        <f t="shared" si="3"/>
        <v>30.479331793307395</v>
      </c>
      <c r="O16" s="29">
        <f t="shared" si="3"/>
        <v>30.006574451328333</v>
      </c>
      <c r="P16" s="29">
        <f t="shared" si="3"/>
        <v>30.739905089310447</v>
      </c>
      <c r="Q16" s="29">
        <f t="shared" si="3"/>
        <v>29.439081330678217</v>
      </c>
      <c r="R16" s="29">
        <f t="shared" si="3"/>
        <v>32.970178972989842</v>
      </c>
      <c r="S16" s="29">
        <f t="shared" si="3"/>
        <v>33.762483301527439</v>
      </c>
      <c r="T16" s="29">
        <f t="shared" si="3"/>
        <v>32.30622300366884</v>
      </c>
      <c r="U16" s="29">
        <f t="shared" si="3"/>
        <v>31.450850460361508</v>
      </c>
      <c r="V16" s="29">
        <f t="shared" si="3"/>
        <v>32.754095435236636</v>
      </c>
      <c r="W16" s="29">
        <f t="shared" si="3"/>
        <v>34.550257668565813</v>
      </c>
      <c r="X16" s="29">
        <f t="shared" si="3"/>
        <v>31.865180730823354</v>
      </c>
      <c r="Y16" s="29">
        <f t="shared" si="3"/>
        <v>34.894390520588843</v>
      </c>
      <c r="Z16" s="29">
        <f t="shared" si="3"/>
        <v>35.822239617997923</v>
      </c>
      <c r="AA16" s="29">
        <f t="shared" si="3"/>
        <v>34.561443557278295</v>
      </c>
      <c r="AB16" s="29">
        <f t="shared" si="3"/>
        <v>34.424835422055374</v>
      </c>
      <c r="AC16" s="29">
        <f t="shared" si="3"/>
        <v>34.822595980754514</v>
      </c>
      <c r="AD16" s="29">
        <f t="shared" si="3"/>
        <v>32.830210780424451</v>
      </c>
      <c r="AE16" s="29">
        <f t="shared" si="3"/>
        <v>34.411935824354742</v>
      </c>
      <c r="AF16" s="29">
        <f t="shared" si="3"/>
        <v>34.017280849306715</v>
      </c>
      <c r="AG16" s="29">
        <f>AG13/AG6*100</f>
        <v>36.325049705564574</v>
      </c>
    </row>
    <row r="17" spans="1:34" ht="18" x14ac:dyDescent="0.25">
      <c r="A17" s="75"/>
      <c r="B17" s="14" t="s">
        <v>75</v>
      </c>
      <c r="C17" s="14"/>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row>
    <row r="18" spans="1:34" s="59" customFormat="1" ht="15.75" x14ac:dyDescent="0.25">
      <c r="A18" s="75"/>
      <c r="B18" s="3" t="s">
        <v>20</v>
      </c>
      <c r="C18" s="3" t="s">
        <v>76</v>
      </c>
      <c r="D18" s="30">
        <f>D20+D19</f>
        <v>53.582856901357999</v>
      </c>
      <c r="E18" s="30">
        <f t="shared" ref="E18:AG18" si="4">E20+E19</f>
        <v>52.554296808306979</v>
      </c>
      <c r="F18" s="30">
        <f t="shared" si="4"/>
        <v>51.81510884634163</v>
      </c>
      <c r="G18" s="30">
        <f t="shared" si="4"/>
        <v>51.001724210302022</v>
      </c>
      <c r="H18" s="30">
        <f t="shared" si="4"/>
        <v>50.634466689326899</v>
      </c>
      <c r="I18" s="30">
        <f t="shared" si="4"/>
        <v>50.340847124633498</v>
      </c>
      <c r="J18" s="30">
        <f t="shared" si="4"/>
        <v>48.907983171837714</v>
      </c>
      <c r="K18" s="30">
        <f t="shared" si="4"/>
        <v>46.622412691414269</v>
      </c>
      <c r="L18" s="30">
        <f t="shared" si="4"/>
        <v>45.931341416598336</v>
      </c>
      <c r="M18" s="30">
        <f t="shared" si="4"/>
        <v>45.124035438776176</v>
      </c>
      <c r="N18" s="30">
        <f t="shared" si="4"/>
        <v>44.236976812899726</v>
      </c>
      <c r="O18" s="30">
        <f t="shared" si="4"/>
        <v>44.272647577064966</v>
      </c>
      <c r="P18" s="30">
        <f t="shared" si="4"/>
        <v>43.457814295266559</v>
      </c>
      <c r="Q18" s="30">
        <f t="shared" si="4"/>
        <v>42.885089257839631</v>
      </c>
      <c r="R18" s="30">
        <f t="shared" si="4"/>
        <v>42.866315479011618</v>
      </c>
      <c r="S18" s="30">
        <f t="shared" si="4"/>
        <v>43.74585549075028</v>
      </c>
      <c r="T18" s="30">
        <f t="shared" si="4"/>
        <v>44.331424558889097</v>
      </c>
      <c r="U18" s="30">
        <f t="shared" si="4"/>
        <v>45.136486177926123</v>
      </c>
      <c r="V18" s="30">
        <f t="shared" si="4"/>
        <v>45.274578649558961</v>
      </c>
      <c r="W18" s="30">
        <f t="shared" si="4"/>
        <v>44.436068632232377</v>
      </c>
      <c r="X18" s="30">
        <f t="shared" si="4"/>
        <v>44.805953494999883</v>
      </c>
      <c r="Y18" s="30">
        <f t="shared" si="4"/>
        <v>44.112031905330412</v>
      </c>
      <c r="Z18" s="30">
        <f t="shared" si="4"/>
        <v>43.754329893787997</v>
      </c>
      <c r="AA18" s="30">
        <f t="shared" si="4"/>
        <v>43.276966826553931</v>
      </c>
      <c r="AB18" s="30">
        <f t="shared" si="4"/>
        <v>43.65654866234555</v>
      </c>
      <c r="AC18" s="30">
        <f t="shared" si="4"/>
        <v>43.124477018802573</v>
      </c>
      <c r="AD18" s="30">
        <f t="shared" si="4"/>
        <v>43.0122820453483</v>
      </c>
      <c r="AE18" s="30">
        <f t="shared" si="4"/>
        <v>42.974667692740461</v>
      </c>
      <c r="AF18" s="30">
        <f t="shared" si="4"/>
        <v>42.536055017516318</v>
      </c>
      <c r="AG18" s="30">
        <f t="shared" si="4"/>
        <v>41.848519002368604</v>
      </c>
    </row>
    <row r="19" spans="1:34" s="59" customFormat="1" ht="16.5" customHeight="1" x14ac:dyDescent="0.25">
      <c r="A19" s="75"/>
      <c r="B19" s="3" t="s">
        <v>21</v>
      </c>
      <c r="C19" s="3" t="s">
        <v>76</v>
      </c>
      <c r="D19" s="30">
        <v>4.6440153056604352</v>
      </c>
      <c r="E19" s="30">
        <v>4.229159257384155</v>
      </c>
      <c r="F19" s="30">
        <v>4.242536275830723</v>
      </c>
      <c r="G19" s="30">
        <v>4.1203585516396828</v>
      </c>
      <c r="H19" s="30">
        <v>4.0365568538490155</v>
      </c>
      <c r="I19" s="30">
        <v>4.0578825965578922</v>
      </c>
      <c r="J19" s="30">
        <v>3.9063475790963738</v>
      </c>
      <c r="K19" s="30">
        <v>3.2709522495202528</v>
      </c>
      <c r="L19" s="30">
        <v>3.0313397154868125</v>
      </c>
      <c r="M19" s="30">
        <v>3.1579857799866815</v>
      </c>
      <c r="N19" s="30">
        <v>3.1416664275067747</v>
      </c>
      <c r="O19" s="30">
        <v>3.0535179920397364</v>
      </c>
      <c r="P19" s="30">
        <v>2.9590461985980738</v>
      </c>
      <c r="Q19" s="30">
        <v>2.6362645987004751</v>
      </c>
      <c r="R19" s="30">
        <v>2.7284850522488009</v>
      </c>
      <c r="S19" s="30">
        <v>2.5823065292098275</v>
      </c>
      <c r="T19" s="30">
        <v>2.4197325381723958</v>
      </c>
      <c r="U19" s="30">
        <v>2.7373901417092368</v>
      </c>
      <c r="V19" s="30">
        <v>2.5004258273199453</v>
      </c>
      <c r="W19" s="30">
        <v>2.3023142088828754</v>
      </c>
      <c r="X19" s="30">
        <v>2.7470997940360733</v>
      </c>
      <c r="Y19" s="31">
        <v>2.4986597750214834</v>
      </c>
      <c r="Z19" s="31">
        <v>2.4705494037505726</v>
      </c>
      <c r="AA19" s="30">
        <v>2.5214516857522464</v>
      </c>
      <c r="AB19" s="30">
        <v>2.9204172583635915</v>
      </c>
      <c r="AC19" s="30">
        <v>2.8138206979983424</v>
      </c>
      <c r="AD19" s="30">
        <v>2.9421281040301634</v>
      </c>
      <c r="AE19" s="30">
        <v>3.1689484917510851</v>
      </c>
      <c r="AF19" s="30">
        <v>3.0129899152571942</v>
      </c>
      <c r="AG19" s="9">
        <v>2.8533091989572443</v>
      </c>
    </row>
    <row r="20" spans="1:34" s="59" customFormat="1" ht="16.5" customHeight="1" x14ac:dyDescent="0.25">
      <c r="A20" s="75"/>
      <c r="B20" s="3" t="s">
        <v>64</v>
      </c>
      <c r="C20" s="3" t="s">
        <v>76</v>
      </c>
      <c r="D20" s="30">
        <v>48.938841595697561</v>
      </c>
      <c r="E20" s="30">
        <v>48.325137550922825</v>
      </c>
      <c r="F20" s="30">
        <v>47.572572570510907</v>
      </c>
      <c r="G20" s="30">
        <v>46.88136565866234</v>
      </c>
      <c r="H20" s="30">
        <v>46.597909835477886</v>
      </c>
      <c r="I20" s="30">
        <v>46.28296452807561</v>
      </c>
      <c r="J20" s="30">
        <v>45.001635592741337</v>
      </c>
      <c r="K20" s="30">
        <v>43.351460441894012</v>
      </c>
      <c r="L20" s="30">
        <v>42.90000170111152</v>
      </c>
      <c r="M20" s="30">
        <v>41.966049658789494</v>
      </c>
      <c r="N20" s="30">
        <v>41.095310385392949</v>
      </c>
      <c r="O20" s="30">
        <v>41.219129585025229</v>
      </c>
      <c r="P20" s="30">
        <v>40.498768096668485</v>
      </c>
      <c r="Q20" s="30">
        <v>40.248824659139153</v>
      </c>
      <c r="R20" s="30">
        <v>40.137830426762818</v>
      </c>
      <c r="S20" s="30">
        <v>41.16354896154045</v>
      </c>
      <c r="T20" s="30">
        <v>41.9116920207167</v>
      </c>
      <c r="U20" s="30">
        <v>42.399096036216889</v>
      </c>
      <c r="V20" s="30">
        <v>42.774152822239017</v>
      </c>
      <c r="W20" s="30">
        <v>42.133754423349501</v>
      </c>
      <c r="X20" s="30">
        <v>42.058853700963809</v>
      </c>
      <c r="Y20" s="30">
        <v>41.613372130308925</v>
      </c>
      <c r="Z20" s="30">
        <v>41.283780490037422</v>
      </c>
      <c r="AA20" s="30">
        <v>40.755515140801684</v>
      </c>
      <c r="AB20" s="30">
        <v>40.736131403981958</v>
      </c>
      <c r="AC20" s="30">
        <v>40.310656320804227</v>
      </c>
      <c r="AD20" s="30">
        <v>40.070153941318139</v>
      </c>
      <c r="AE20" s="30">
        <v>39.805719200989373</v>
      </c>
      <c r="AF20" s="30">
        <v>39.523065102259125</v>
      </c>
      <c r="AG20" s="9">
        <v>38.995209803411363</v>
      </c>
    </row>
    <row r="21" spans="1:34" ht="14.25" customHeight="1" x14ac:dyDescent="0.2">
      <c r="A21" s="75"/>
      <c r="B21" s="3" t="s">
        <v>22</v>
      </c>
      <c r="C21" s="3"/>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4"/>
      <c r="AE21" s="4"/>
      <c r="AF21" s="4"/>
      <c r="AG21" s="5"/>
    </row>
    <row r="22" spans="1:34" ht="17.25" customHeight="1" x14ac:dyDescent="0.25">
      <c r="A22" s="75"/>
      <c r="B22" s="4" t="s">
        <v>23</v>
      </c>
      <c r="C22" s="4" t="s">
        <v>77</v>
      </c>
      <c r="D22" s="32">
        <v>0.62290125169935173</v>
      </c>
      <c r="E22" s="32">
        <v>0.6354241359734677</v>
      </c>
      <c r="F22" s="32">
        <v>0.64042670888163677</v>
      </c>
      <c r="G22" s="32">
        <v>0.6374576531505225</v>
      </c>
      <c r="H22" s="32">
        <v>0.6501780984512705</v>
      </c>
      <c r="I22" s="32">
        <v>0.65701784007345232</v>
      </c>
      <c r="J22" s="32">
        <v>0.75190720478646833</v>
      </c>
      <c r="K22" s="32">
        <v>0.81294878359698519</v>
      </c>
      <c r="L22" s="32">
        <v>0.87504382866455965</v>
      </c>
      <c r="M22" s="32">
        <v>0.91511427481951269</v>
      </c>
      <c r="N22" s="32">
        <v>1.0160019999693026</v>
      </c>
      <c r="O22" s="32">
        <v>1.0976032354816576</v>
      </c>
      <c r="P22" s="32">
        <v>1.1719757108423183</v>
      </c>
      <c r="Q22" s="32">
        <v>1.1668143055251996</v>
      </c>
      <c r="R22" s="32">
        <v>1.1551371367214316</v>
      </c>
      <c r="S22" s="32">
        <v>1.1732350403483354</v>
      </c>
      <c r="T22" s="32">
        <v>1.1879879743711064</v>
      </c>
      <c r="U22" s="32">
        <v>1.200381549377592</v>
      </c>
      <c r="V22" s="32">
        <v>1.1974047061067128</v>
      </c>
      <c r="W22" s="32">
        <v>1.1616475698728601</v>
      </c>
      <c r="X22" s="32">
        <v>1.1315638172531106</v>
      </c>
      <c r="Y22" s="33">
        <v>1.1196148313087162</v>
      </c>
      <c r="Z22" s="33">
        <v>1.1222801343029321</v>
      </c>
      <c r="AA22" s="32">
        <v>1.1143181949740211</v>
      </c>
      <c r="AB22" s="32">
        <v>1.1117212544957462</v>
      </c>
      <c r="AC22" s="32">
        <v>1.1043232068962747</v>
      </c>
      <c r="AD22" s="32">
        <v>1.1070315823322534</v>
      </c>
      <c r="AE22" s="32">
        <v>1.1069679900036031</v>
      </c>
      <c r="AF22" s="32">
        <v>1.1066351931895146</v>
      </c>
      <c r="AG22" s="5">
        <v>1.099039275677663</v>
      </c>
    </row>
    <row r="23" spans="1:34" ht="17.25" customHeight="1" x14ac:dyDescent="0.25">
      <c r="A23" s="75"/>
      <c r="B23" s="4" t="s">
        <v>24</v>
      </c>
      <c r="C23" s="4" t="s">
        <v>77</v>
      </c>
      <c r="D23" s="32">
        <v>11.645909434815172</v>
      </c>
      <c r="E23" s="32">
        <v>11.539816558487571</v>
      </c>
      <c r="F23" s="32">
        <v>11.553047242432052</v>
      </c>
      <c r="G23" s="32">
        <v>11.610742928414084</v>
      </c>
      <c r="H23" s="32">
        <v>11.497993642450853</v>
      </c>
      <c r="I23" s="32">
        <v>11.548204031487288</v>
      </c>
      <c r="J23" s="32">
        <v>11.43337574611264</v>
      </c>
      <c r="K23" s="32">
        <v>11.434005071259127</v>
      </c>
      <c r="L23" s="32">
        <v>11.834892171753069</v>
      </c>
      <c r="M23" s="32">
        <v>12.037592536260535</v>
      </c>
      <c r="N23" s="32">
        <v>12.134550390440502</v>
      </c>
      <c r="O23" s="32">
        <v>12.601652384621893</v>
      </c>
      <c r="P23" s="32">
        <v>12.782782125165133</v>
      </c>
      <c r="Q23" s="32">
        <v>12.919728966452073</v>
      </c>
      <c r="R23" s="32">
        <v>13.129325835671178</v>
      </c>
      <c r="S23" s="32">
        <v>13.741325951386635</v>
      </c>
      <c r="T23" s="32">
        <v>14.212759878068749</v>
      </c>
      <c r="U23" s="32">
        <v>14.537616790757104</v>
      </c>
      <c r="V23" s="32">
        <v>14.845602310212254</v>
      </c>
      <c r="W23" s="32">
        <v>15.033180449282515</v>
      </c>
      <c r="X23" s="32">
        <v>15.396464560636534</v>
      </c>
      <c r="Y23" s="33">
        <v>15.287802396927811</v>
      </c>
      <c r="Z23" s="33">
        <v>15.205459441458094</v>
      </c>
      <c r="AA23" s="32">
        <v>15.063674566442348</v>
      </c>
      <c r="AB23" s="32">
        <v>15.154368503392137</v>
      </c>
      <c r="AC23" s="32">
        <v>15.081715139625022</v>
      </c>
      <c r="AD23" s="32">
        <v>14.979840317617487</v>
      </c>
      <c r="AE23" s="32">
        <v>14.888718651900282</v>
      </c>
      <c r="AF23" s="32">
        <v>14.751654771237448</v>
      </c>
      <c r="AG23" s="55">
        <v>14.543514022147448</v>
      </c>
    </row>
    <row r="24" spans="1:34" ht="17.25" customHeight="1" x14ac:dyDescent="0.25">
      <c r="A24" s="75"/>
      <c r="B24" s="21" t="s">
        <v>113</v>
      </c>
      <c r="C24" s="4" t="s">
        <v>77</v>
      </c>
      <c r="D24" s="32">
        <v>3.0171608092323017</v>
      </c>
      <c r="E24" s="32">
        <v>3.1074829505049415</v>
      </c>
      <c r="F24" s="32">
        <v>3.1797744412014084</v>
      </c>
      <c r="G24" s="32">
        <v>3.2513144649109051</v>
      </c>
      <c r="H24" s="32">
        <v>3.3467861250760089</v>
      </c>
      <c r="I24" s="32">
        <v>3.4382251615474968</v>
      </c>
      <c r="J24" s="32">
        <v>3.5611053415561607</v>
      </c>
      <c r="K24" s="32">
        <v>3.6671690141818472</v>
      </c>
      <c r="L24" s="32">
        <v>3.8791367460850612</v>
      </c>
      <c r="M24" s="32">
        <v>4.0427349515814939</v>
      </c>
      <c r="N24" s="32">
        <v>4.1797517057295295</v>
      </c>
      <c r="O24" s="32">
        <v>4.4470465862515356</v>
      </c>
      <c r="P24" s="32">
        <v>4.6057942557697196</v>
      </c>
      <c r="Q24" s="32">
        <v>4.5026880359301495</v>
      </c>
      <c r="R24" s="32">
        <v>4.4198541851678588</v>
      </c>
      <c r="S24" s="32">
        <v>4.4614016855152503</v>
      </c>
      <c r="T24" s="32">
        <v>4.4917751088482003</v>
      </c>
      <c r="U24" s="32">
        <v>4.4670093636188781</v>
      </c>
      <c r="V24" s="32">
        <v>4.5550094229213567</v>
      </c>
      <c r="W24" s="32">
        <v>4.4949097641462172</v>
      </c>
      <c r="X24" s="32">
        <v>4.5011340269164197</v>
      </c>
      <c r="Y24" s="33">
        <v>4.5222117240163637</v>
      </c>
      <c r="Z24" s="33">
        <v>4.5493335028589641</v>
      </c>
      <c r="AA24" s="32">
        <v>4.5528648480808398</v>
      </c>
      <c r="AB24" s="32">
        <v>4.6128568290299548</v>
      </c>
      <c r="AC24" s="32">
        <v>4.6257825030839852</v>
      </c>
      <c r="AD24" s="32">
        <v>4.582451929439082</v>
      </c>
      <c r="AE24" s="32">
        <v>4.5424659604972915</v>
      </c>
      <c r="AF24" s="32">
        <v>4.5039711859561331</v>
      </c>
      <c r="AG24" s="55">
        <v>4.4361632820407211</v>
      </c>
    </row>
    <row r="25" spans="1:34" ht="17.25" customHeight="1" x14ac:dyDescent="0.25">
      <c r="A25" s="75"/>
      <c r="B25" s="21" t="s">
        <v>114</v>
      </c>
      <c r="C25" s="4" t="s">
        <v>77</v>
      </c>
      <c r="D25" s="32">
        <v>5.8804355729919981</v>
      </c>
      <c r="E25" s="32">
        <v>5.6890917002749148</v>
      </c>
      <c r="F25" s="32">
        <v>5.4455249092088067</v>
      </c>
      <c r="G25" s="32">
        <v>5.2068006870161598</v>
      </c>
      <c r="H25" s="32">
        <v>5.0932835600660615</v>
      </c>
      <c r="I25" s="32">
        <v>4.9319634277489532</v>
      </c>
      <c r="J25" s="32">
        <v>4.8269630198876561</v>
      </c>
      <c r="K25" s="32">
        <v>4.543789417730502</v>
      </c>
      <c r="L25" s="32">
        <v>4.3473182474891567</v>
      </c>
      <c r="M25" s="32">
        <v>4.1493325149347999</v>
      </c>
      <c r="N25" s="32">
        <v>3.9756547643947142</v>
      </c>
      <c r="O25" s="32">
        <v>3.8630945373695029</v>
      </c>
      <c r="P25" s="32">
        <v>3.7050368076311608</v>
      </c>
      <c r="Q25" s="32">
        <v>3.4815059943847504</v>
      </c>
      <c r="R25" s="32">
        <v>3.2521022912393494</v>
      </c>
      <c r="S25" s="32">
        <v>3.1079216501236488</v>
      </c>
      <c r="T25" s="32">
        <v>2.9230035131177954</v>
      </c>
      <c r="U25" s="32">
        <v>2.7704444401859609</v>
      </c>
      <c r="V25" s="32">
        <v>2.8458688001443386</v>
      </c>
      <c r="W25" s="32">
        <v>2.8525131116586224</v>
      </c>
      <c r="X25" s="32">
        <v>2.8749880054218222</v>
      </c>
      <c r="Y25" s="33">
        <v>2.76295607879816</v>
      </c>
      <c r="Z25" s="33">
        <v>2.6754565586828489</v>
      </c>
      <c r="AA25" s="32">
        <v>2.5751768309875835</v>
      </c>
      <c r="AB25" s="32">
        <v>2.4878826911971301</v>
      </c>
      <c r="AC25" s="32">
        <v>2.3876443993041607</v>
      </c>
      <c r="AD25" s="32">
        <v>2.3973831185117622</v>
      </c>
      <c r="AE25" s="32">
        <v>2.3926995777908635</v>
      </c>
      <c r="AF25" s="32">
        <v>2.3906878432174343</v>
      </c>
      <c r="AG25" s="55">
        <v>2.3759236433461384</v>
      </c>
    </row>
    <row r="26" spans="1:34" ht="17.25" customHeight="1" x14ac:dyDescent="0.25">
      <c r="A26" s="75"/>
      <c r="B26" s="21" t="s">
        <v>115</v>
      </c>
      <c r="C26" s="4" t="s">
        <v>77</v>
      </c>
      <c r="D26" s="32">
        <v>23.163509889509978</v>
      </c>
      <c r="E26" s="32">
        <v>22.788690328066686</v>
      </c>
      <c r="F26" s="32">
        <v>22.259681245466549</v>
      </c>
      <c r="G26" s="32">
        <v>21.762335465766551</v>
      </c>
      <c r="H26" s="32">
        <v>21.578368868772579</v>
      </c>
      <c r="I26" s="32">
        <v>21.295451674161704</v>
      </c>
      <c r="J26" s="32">
        <v>20.227280009767274</v>
      </c>
      <c r="K26" s="32">
        <v>19.030336827779795</v>
      </c>
      <c r="L26" s="32">
        <v>18.360448600459918</v>
      </c>
      <c r="M26" s="32">
        <v>17.486894278279074</v>
      </c>
      <c r="N26" s="32">
        <v>16.685771258757729</v>
      </c>
      <c r="O26" s="32">
        <v>16.29823677114668</v>
      </c>
      <c r="P26" s="32">
        <v>15.543896221049632</v>
      </c>
      <c r="Q26" s="32">
        <v>15.376069316400969</v>
      </c>
      <c r="R26" s="32">
        <v>15.262467158507311</v>
      </c>
      <c r="S26" s="32">
        <v>15.570102412169764</v>
      </c>
      <c r="T26" s="32">
        <v>15.86082615176934</v>
      </c>
      <c r="U26" s="32">
        <v>15.994233708448851</v>
      </c>
      <c r="V26" s="32">
        <v>15.793605140114396</v>
      </c>
      <c r="W26" s="32">
        <v>15.038490344526924</v>
      </c>
      <c r="X26" s="32">
        <v>14.547592196808989</v>
      </c>
      <c r="Y26" s="33">
        <v>14.390461300996648</v>
      </c>
      <c r="Z26" s="33">
        <v>14.25395433854835</v>
      </c>
      <c r="AA26" s="32">
        <v>14.032566021119433</v>
      </c>
      <c r="AB26" s="32">
        <v>13.991204024948363</v>
      </c>
      <c r="AC26" s="32">
        <v>13.806248542169472</v>
      </c>
      <c r="AD26" s="32">
        <v>13.66424045793063</v>
      </c>
      <c r="AE26" s="32">
        <v>13.542369345128787</v>
      </c>
      <c r="AF26" s="32">
        <v>13.416149616863448</v>
      </c>
      <c r="AG26" s="55">
        <v>13.197882024375742</v>
      </c>
    </row>
    <row r="27" spans="1:34" ht="17.25" customHeight="1" x14ac:dyDescent="0.25">
      <c r="A27" s="75"/>
      <c r="B27" s="21" t="s">
        <v>116</v>
      </c>
      <c r="C27" s="4" t="s">
        <v>77</v>
      </c>
      <c r="D27" s="32">
        <v>4.6089246374487605</v>
      </c>
      <c r="E27" s="32">
        <v>4.5646318776152484</v>
      </c>
      <c r="F27" s="32">
        <v>4.4941180233204516</v>
      </c>
      <c r="G27" s="32">
        <v>4.4127144594041212</v>
      </c>
      <c r="H27" s="32">
        <v>4.431299540661108</v>
      </c>
      <c r="I27" s="32">
        <v>4.412102393056716</v>
      </c>
      <c r="J27" s="32">
        <v>4.2010042706311364</v>
      </c>
      <c r="K27" s="32">
        <v>3.8632113273457573</v>
      </c>
      <c r="L27" s="32">
        <v>3.6031621066597603</v>
      </c>
      <c r="M27" s="32">
        <v>3.3343811029140813</v>
      </c>
      <c r="N27" s="32">
        <v>3.1035802661011709</v>
      </c>
      <c r="O27" s="32">
        <v>2.9114960701539618</v>
      </c>
      <c r="P27" s="32">
        <v>2.6892829762105217</v>
      </c>
      <c r="Q27" s="32">
        <v>2.8020180404460047</v>
      </c>
      <c r="R27" s="32">
        <v>2.9189438194556887</v>
      </c>
      <c r="S27" s="32">
        <v>3.1095622219968195</v>
      </c>
      <c r="T27" s="32">
        <v>3.2353393945415143</v>
      </c>
      <c r="U27" s="32">
        <v>3.4294101838285047</v>
      </c>
      <c r="V27" s="32">
        <v>3.5366624427399587</v>
      </c>
      <c r="W27" s="32">
        <v>3.5530131838623653</v>
      </c>
      <c r="X27" s="32">
        <v>3.6071110939269322</v>
      </c>
      <c r="Y27" s="33">
        <v>3.5303257982612206</v>
      </c>
      <c r="Z27" s="33">
        <v>3.4772965141862291</v>
      </c>
      <c r="AA27" s="32">
        <v>3.4169146791974532</v>
      </c>
      <c r="AB27" s="32">
        <v>3.3780981009186304</v>
      </c>
      <c r="AC27" s="32">
        <v>3.3049425297253086</v>
      </c>
      <c r="AD27" s="32">
        <v>3.3392065354869223</v>
      </c>
      <c r="AE27" s="32">
        <v>3.3324976756685509</v>
      </c>
      <c r="AF27" s="32">
        <v>3.3539664917951493</v>
      </c>
      <c r="AG27" s="55">
        <v>3.342687555823654</v>
      </c>
    </row>
    <row r="28" spans="1:34" ht="14.25" customHeight="1" x14ac:dyDescent="0.2">
      <c r="A28" s="75"/>
      <c r="B28" s="3" t="s">
        <v>25</v>
      </c>
      <c r="C28" s="4"/>
      <c r="D28" s="32"/>
      <c r="E28" s="32"/>
      <c r="F28" s="32"/>
      <c r="G28" s="32"/>
      <c r="H28" s="32"/>
      <c r="I28" s="32"/>
      <c r="J28" s="32"/>
      <c r="K28" s="32"/>
      <c r="L28" s="32"/>
      <c r="M28" s="32"/>
      <c r="N28" s="32"/>
      <c r="O28" s="32"/>
      <c r="P28" s="32"/>
      <c r="Q28" s="32"/>
      <c r="R28" s="32"/>
      <c r="S28" s="32"/>
      <c r="T28" s="32"/>
      <c r="U28" s="32"/>
      <c r="V28" s="32"/>
      <c r="W28" s="32"/>
      <c r="X28" s="32"/>
      <c r="Y28" s="33"/>
      <c r="Z28" s="33"/>
      <c r="AA28" s="32"/>
      <c r="AB28" s="32"/>
      <c r="AC28" s="32"/>
      <c r="AD28" s="32"/>
      <c r="AE28" s="32"/>
      <c r="AF28" s="32"/>
      <c r="AG28" s="55"/>
    </row>
    <row r="29" spans="1:34" ht="17.25" customHeight="1" x14ac:dyDescent="0.25">
      <c r="A29" s="75"/>
      <c r="B29" s="4" t="s">
        <v>26</v>
      </c>
      <c r="C29" s="4" t="s">
        <v>77</v>
      </c>
      <c r="D29" s="32">
        <v>35.947393697059454</v>
      </c>
      <c r="E29" s="32">
        <v>35.738917451193402</v>
      </c>
      <c r="F29" s="32">
        <v>35.027842304948919</v>
      </c>
      <c r="G29" s="32">
        <v>34.358414964812077</v>
      </c>
      <c r="H29" s="32">
        <v>34.79021464479235</v>
      </c>
      <c r="I29" s="32">
        <v>34.664875013630542</v>
      </c>
      <c r="J29" s="32">
        <v>34.317418078844206</v>
      </c>
      <c r="K29" s="32">
        <v>32.883062339276506</v>
      </c>
      <c r="L29" s="32">
        <v>32.090870810455186</v>
      </c>
      <c r="M29" s="32">
        <v>31.257815423416549</v>
      </c>
      <c r="N29" s="32">
        <v>30.500427395954073</v>
      </c>
      <c r="O29" s="32">
        <v>30.479053536842233</v>
      </c>
      <c r="P29" s="32">
        <v>29.871126080077058</v>
      </c>
      <c r="Q29" s="32">
        <v>29.86364916566405</v>
      </c>
      <c r="R29" s="32">
        <v>29.839283907393146</v>
      </c>
      <c r="S29" s="32">
        <v>30.561688701805696</v>
      </c>
      <c r="T29" s="32">
        <v>31.301121302611616</v>
      </c>
      <c r="U29" s="32">
        <v>31.911942864762356</v>
      </c>
      <c r="V29" s="32">
        <v>32.541837722704884</v>
      </c>
      <c r="W29" s="32">
        <v>31.744642775299631</v>
      </c>
      <c r="X29" s="32">
        <v>31.324854326910653</v>
      </c>
      <c r="Y29" s="33">
        <v>31.170647191207028</v>
      </c>
      <c r="Z29" s="33">
        <v>31.129795439722454</v>
      </c>
      <c r="AA29" s="32">
        <v>30.942839859609823</v>
      </c>
      <c r="AB29" s="32">
        <v>30.984982731685928</v>
      </c>
      <c r="AC29" s="32">
        <v>30.751371623426724</v>
      </c>
      <c r="AD29" s="32">
        <v>30.585409104442661</v>
      </c>
      <c r="AE29" s="32">
        <v>30.336249903638716</v>
      </c>
      <c r="AF29" s="32">
        <v>30.203801583106433</v>
      </c>
      <c r="AG29" s="5">
        <v>29.821579675735592</v>
      </c>
    </row>
    <row r="30" spans="1:34" ht="17.25" customHeight="1" x14ac:dyDescent="0.25">
      <c r="A30" s="75"/>
      <c r="B30" s="4" t="s">
        <v>27</v>
      </c>
      <c r="C30" s="4" t="s">
        <v>77</v>
      </c>
      <c r="D30" s="32">
        <v>10.319434361721985</v>
      </c>
      <c r="E30" s="32">
        <v>10.004376984396757</v>
      </c>
      <c r="F30" s="32">
        <v>9.9384825404384056</v>
      </c>
      <c r="G30" s="32">
        <v>9.8892845817632011</v>
      </c>
      <c r="H30" s="32">
        <v>9.242020529116358</v>
      </c>
      <c r="I30" s="32">
        <v>9.0721144949381216</v>
      </c>
      <c r="J30" s="32">
        <v>8.0220868446650897</v>
      </c>
      <c r="K30" s="32">
        <v>7.7902299832406587</v>
      </c>
      <c r="L30" s="32">
        <v>8.1338506642104083</v>
      </c>
      <c r="M30" s="32">
        <v>8.002106328907054</v>
      </c>
      <c r="N30" s="32">
        <v>7.9040307798027323</v>
      </c>
      <c r="O30" s="32">
        <v>8.1304379919555601</v>
      </c>
      <c r="P30" s="32">
        <v>7.9874269569054732</v>
      </c>
      <c r="Q30" s="32">
        <v>7.6613420286874598</v>
      </c>
      <c r="R30" s="32">
        <v>7.5081076402921791</v>
      </c>
      <c r="S30" s="32">
        <v>7.6597110184929873</v>
      </c>
      <c r="T30" s="32">
        <v>7.7345220147005982</v>
      </c>
      <c r="U30" s="32">
        <v>7.4361923481469017</v>
      </c>
      <c r="V30" s="32">
        <v>7.0807715998330503</v>
      </c>
      <c r="W30" s="32">
        <v>7.1551637547708049</v>
      </c>
      <c r="X30" s="32">
        <v>7.359256166317234</v>
      </c>
      <c r="Y30" s="33">
        <v>7.1130084007007754</v>
      </c>
      <c r="Z30" s="33">
        <v>6.7647784733138554</v>
      </c>
      <c r="AA30" s="32">
        <v>6.427067406364201</v>
      </c>
      <c r="AB30" s="32">
        <v>6.3729974858681606</v>
      </c>
      <c r="AC30" s="32">
        <v>6.2020422974898421</v>
      </c>
      <c r="AD30" s="32">
        <v>6.0287838426079334</v>
      </c>
      <c r="AE30" s="32">
        <v>5.9702636188695806</v>
      </c>
      <c r="AF30" s="32">
        <v>5.7709773647740592</v>
      </c>
      <c r="AG30" s="5">
        <v>5.5799112389752796</v>
      </c>
    </row>
    <row r="31" spans="1:34" ht="17.25" customHeight="1" x14ac:dyDescent="0.25">
      <c r="A31" s="75"/>
      <c r="B31" s="4" t="s">
        <v>28</v>
      </c>
      <c r="C31" s="4" t="s">
        <v>77</v>
      </c>
      <c r="D31" s="32">
        <v>1.5428886105720359</v>
      </c>
      <c r="E31" s="32">
        <v>1.4195209556582613</v>
      </c>
      <c r="F31" s="32">
        <v>1.4454420827817669</v>
      </c>
      <c r="G31" s="32">
        <v>1.4403534410303995</v>
      </c>
      <c r="H31" s="32">
        <v>1.3675013672291592</v>
      </c>
      <c r="I31" s="32">
        <v>1.3321596258858213</v>
      </c>
      <c r="J31" s="32">
        <v>1.2975539304504016</v>
      </c>
      <c r="K31" s="32">
        <v>1.2976151741592883</v>
      </c>
      <c r="L31" s="32">
        <v>1.2864936779607199</v>
      </c>
      <c r="M31" s="32">
        <v>1.2538823019976728</v>
      </c>
      <c r="N31" s="32">
        <v>1.2404776211163862</v>
      </c>
      <c r="O31" s="32">
        <v>1.1714928222485184</v>
      </c>
      <c r="P31" s="32">
        <v>1.1782206174772754</v>
      </c>
      <c r="Q31" s="32">
        <v>1.2092612130122815</v>
      </c>
      <c r="R31" s="32">
        <v>1.2789752012606164</v>
      </c>
      <c r="S31" s="32">
        <v>1.3943068443212661</v>
      </c>
      <c r="T31" s="32">
        <v>1.3115704713538325</v>
      </c>
      <c r="U31" s="32">
        <v>1.4587559090179532</v>
      </c>
      <c r="V31" s="32">
        <v>1.5106264855785667</v>
      </c>
      <c r="W31" s="32">
        <v>1.5582128568618605</v>
      </c>
      <c r="X31" s="32">
        <v>1.6482828070075766</v>
      </c>
      <c r="Y31" s="33">
        <v>1.6292053505468671</v>
      </c>
      <c r="Z31" s="33">
        <v>1.6427201131899982</v>
      </c>
      <c r="AA31" s="32">
        <v>1.6460764639563832</v>
      </c>
      <c r="AB31" s="32">
        <v>1.6617108918084968</v>
      </c>
      <c r="AC31" s="32">
        <v>1.63551200870994</v>
      </c>
      <c r="AD31" s="32">
        <v>1.7402241935859306</v>
      </c>
      <c r="AE31" s="32">
        <v>1.7804535774323942</v>
      </c>
      <c r="AF31" s="32">
        <v>1.8657809854543672</v>
      </c>
      <c r="AG31" s="5">
        <v>1.9168684646531153</v>
      </c>
    </row>
    <row r="32" spans="1:34" ht="17.25" customHeight="1" x14ac:dyDescent="0.25">
      <c r="A32" s="76"/>
      <c r="B32" s="4" t="s">
        <v>29</v>
      </c>
      <c r="C32" s="4" t="s">
        <v>77</v>
      </c>
      <c r="D32" s="32">
        <v>1.1291249263440912</v>
      </c>
      <c r="E32" s="32">
        <v>1.1623221596744011</v>
      </c>
      <c r="F32" s="32">
        <v>1.1608056423418116</v>
      </c>
      <c r="G32" s="32">
        <v>1.1933126710566586</v>
      </c>
      <c r="H32" s="32">
        <v>1.1981732943400005</v>
      </c>
      <c r="I32" s="32">
        <v>1.2138153936211251</v>
      </c>
      <c r="J32" s="32">
        <v>1.3645767387816357</v>
      </c>
      <c r="K32" s="32">
        <v>1.38055294521756</v>
      </c>
      <c r="L32" s="32">
        <v>1.3887865484852178</v>
      </c>
      <c r="M32" s="32">
        <v>1.4522456044682128</v>
      </c>
      <c r="N32" s="32">
        <v>1.4503745885197559</v>
      </c>
      <c r="O32" s="32">
        <v>1.4381452339789178</v>
      </c>
      <c r="P32" s="32">
        <v>1.4619944422086706</v>
      </c>
      <c r="Q32" s="32">
        <v>1.5145722517753508</v>
      </c>
      <c r="R32" s="32">
        <v>1.5114636778168826</v>
      </c>
      <c r="S32" s="32">
        <v>1.5478423969205022</v>
      </c>
      <c r="T32" s="32">
        <v>1.5644782320506634</v>
      </c>
      <c r="U32" s="32">
        <v>1.5922049142896768</v>
      </c>
      <c r="V32" s="32">
        <v>1.6409170141225227</v>
      </c>
      <c r="W32" s="32">
        <v>1.6757350364172021</v>
      </c>
      <c r="X32" s="32">
        <v>1.7264604007283457</v>
      </c>
      <c r="Y32" s="33">
        <v>1.7005111878542536</v>
      </c>
      <c r="Z32" s="33">
        <v>1.7464864638111155</v>
      </c>
      <c r="AA32" s="32">
        <v>1.7395314108712692</v>
      </c>
      <c r="AB32" s="32">
        <v>1.7164402946193817</v>
      </c>
      <c r="AC32" s="32">
        <v>1.7217303911777111</v>
      </c>
      <c r="AD32" s="32">
        <v>1.7157368006816172</v>
      </c>
      <c r="AE32" s="32">
        <v>1.7187521010486935</v>
      </c>
      <c r="AF32" s="32">
        <v>1.6825051689242698</v>
      </c>
      <c r="AG32" s="5">
        <v>1.6768504240473785</v>
      </c>
    </row>
    <row r="33" spans="1:34" ht="18" x14ac:dyDescent="0.25">
      <c r="A33" s="71" t="s">
        <v>30</v>
      </c>
      <c r="B33" s="17" t="s">
        <v>78</v>
      </c>
      <c r="C33" s="1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row>
    <row r="34" spans="1:34" s="59" customFormat="1" x14ac:dyDescent="0.2">
      <c r="A34" s="75"/>
      <c r="B34" s="3" t="s">
        <v>7</v>
      </c>
      <c r="C34" s="3" t="s">
        <v>0</v>
      </c>
      <c r="D34" s="29">
        <f t="shared" ref="D34:AF34" si="5">D35-D41</f>
        <v>19974.183006874424</v>
      </c>
      <c r="E34" s="29">
        <f t="shared" si="5"/>
        <v>20051.043468278476</v>
      </c>
      <c r="F34" s="29">
        <f t="shared" si="5"/>
        <v>19028.015799390487</v>
      </c>
      <c r="G34" s="29">
        <f t="shared" si="5"/>
        <v>16572.787891480752</v>
      </c>
      <c r="H34" s="29">
        <f t="shared" si="5"/>
        <v>14682.466911531263</v>
      </c>
      <c r="I34" s="29">
        <f t="shared" si="5"/>
        <v>14770.313105494242</v>
      </c>
      <c r="J34" s="29">
        <f t="shared" si="5"/>
        <v>9623.5799174101921</v>
      </c>
      <c r="K34" s="29">
        <f t="shared" si="5"/>
        <v>9350.5847758704349</v>
      </c>
      <c r="L34" s="29">
        <f t="shared" si="5"/>
        <v>8472.217105965512</v>
      </c>
      <c r="M34" s="29">
        <f t="shared" si="5"/>
        <v>7310.8148185837999</v>
      </c>
      <c r="N34" s="29">
        <f t="shared" si="5"/>
        <v>7111.2234075399274</v>
      </c>
      <c r="O34" s="29">
        <f t="shared" si="5"/>
        <v>6860.5063488555834</v>
      </c>
      <c r="P34" s="29">
        <f t="shared" si="5"/>
        <v>7613.9429438397801</v>
      </c>
      <c r="Q34" s="29">
        <f t="shared" si="5"/>
        <v>7206.8342196020049</v>
      </c>
      <c r="R34" s="29">
        <f t="shared" si="5"/>
        <v>6889.5499089910445</v>
      </c>
      <c r="S34" s="29">
        <f t="shared" si="5"/>
        <v>4854.4974348551841</v>
      </c>
      <c r="T34" s="29">
        <f t="shared" si="5"/>
        <v>6125.0363921428616</v>
      </c>
      <c r="U34" s="29">
        <f t="shared" si="5"/>
        <v>7231.1223216724975</v>
      </c>
      <c r="V34" s="29">
        <f t="shared" si="5"/>
        <v>5467.6810000876121</v>
      </c>
      <c r="W34" s="29">
        <f t="shared" si="5"/>
        <v>3846.3839298198145</v>
      </c>
      <c r="X34" s="29">
        <f t="shared" si="5"/>
        <v>6076.6120621210721</v>
      </c>
      <c r="Y34" s="29">
        <f t="shared" si="5"/>
        <v>5192.1076265829251</v>
      </c>
      <c r="Z34" s="29">
        <f t="shared" si="5"/>
        <v>5247.6899120441103</v>
      </c>
      <c r="AA34" s="29">
        <f t="shared" si="5"/>
        <v>6074.8035117274812</v>
      </c>
      <c r="AB34" s="29">
        <f t="shared" si="5"/>
        <v>5302.9550334252654</v>
      </c>
      <c r="AC34" s="29">
        <f t="shared" si="5"/>
        <v>5868.2895213629872</v>
      </c>
      <c r="AD34" s="29">
        <f t="shared" si="5"/>
        <v>6068.7762066273972</v>
      </c>
      <c r="AE34" s="29">
        <f t="shared" si="5"/>
        <v>5197.9754776511982</v>
      </c>
      <c r="AF34" s="29">
        <f t="shared" si="5"/>
        <v>5427.6604304317625</v>
      </c>
      <c r="AG34" s="29">
        <f>AG35-AG41</f>
        <v>5460.3708786526768</v>
      </c>
    </row>
    <row r="35" spans="1:34" s="59" customFormat="1" ht="14.25" customHeight="1" x14ac:dyDescent="0.2">
      <c r="A35" s="75"/>
      <c r="B35" s="3" t="s">
        <v>9</v>
      </c>
      <c r="C35" s="3" t="s">
        <v>0</v>
      </c>
      <c r="D35" s="29">
        <f t="shared" ref="D35:AF35" si="6">SUM(D36:D40)</f>
        <v>25906.743259160565</v>
      </c>
      <c r="E35" s="29">
        <f t="shared" si="6"/>
        <v>26171.881445147621</v>
      </c>
      <c r="F35" s="29">
        <f t="shared" si="6"/>
        <v>25170.434118286841</v>
      </c>
      <c r="G35" s="29">
        <f t="shared" si="6"/>
        <v>22846.642250338966</v>
      </c>
      <c r="H35" s="29">
        <f t="shared" si="6"/>
        <v>20428.461417373088</v>
      </c>
      <c r="I35" s="29">
        <f t="shared" si="6"/>
        <v>20430.889881221927</v>
      </c>
      <c r="J35" s="29">
        <f t="shared" si="6"/>
        <v>17327.825593535104</v>
      </c>
      <c r="K35" s="29">
        <f t="shared" si="6"/>
        <v>16761.252364332035</v>
      </c>
      <c r="L35" s="29">
        <f t="shared" si="6"/>
        <v>16015.178258380682</v>
      </c>
      <c r="M35" s="29">
        <f t="shared" si="6"/>
        <v>15610.675143863051</v>
      </c>
      <c r="N35" s="29">
        <f t="shared" si="6"/>
        <v>15030.010185324925</v>
      </c>
      <c r="O35" s="29">
        <f t="shared" si="6"/>
        <v>14816.764618067162</v>
      </c>
      <c r="P35" s="29">
        <f t="shared" si="6"/>
        <v>15818.199988477683</v>
      </c>
      <c r="Q35" s="29">
        <f t="shared" si="6"/>
        <v>15088.950456970957</v>
      </c>
      <c r="R35" s="29">
        <f t="shared" si="6"/>
        <v>15540.342525737806</v>
      </c>
      <c r="S35" s="29">
        <f t="shared" si="6"/>
        <v>13303.867038104752</v>
      </c>
      <c r="T35" s="29">
        <f t="shared" si="6"/>
        <v>14477.661865880573</v>
      </c>
      <c r="U35" s="29">
        <f t="shared" si="6"/>
        <v>15691.47553022417</v>
      </c>
      <c r="V35" s="29">
        <f t="shared" si="6"/>
        <v>14313.528218508958</v>
      </c>
      <c r="W35" s="29">
        <f t="shared" si="6"/>
        <v>12828.697155804402</v>
      </c>
      <c r="X35" s="29">
        <f t="shared" si="6"/>
        <v>14961.557719336774</v>
      </c>
      <c r="Y35" s="29">
        <f t="shared" si="6"/>
        <v>14576.536635174494</v>
      </c>
      <c r="Z35" s="29">
        <f t="shared" si="6"/>
        <v>14612.985312487683</v>
      </c>
      <c r="AA35" s="29">
        <f t="shared" si="6"/>
        <v>15149.150122875933</v>
      </c>
      <c r="AB35" s="29">
        <f t="shared" si="6"/>
        <v>14887.509116492114</v>
      </c>
      <c r="AC35" s="29">
        <f t="shared" si="6"/>
        <v>15277.576313572183</v>
      </c>
      <c r="AD35" s="29">
        <f t="shared" si="6"/>
        <v>15138.193265164467</v>
      </c>
      <c r="AE35" s="29">
        <f t="shared" si="6"/>
        <v>14847.178229756939</v>
      </c>
      <c r="AF35" s="29">
        <f t="shared" si="6"/>
        <v>14769.121911973998</v>
      </c>
      <c r="AG35" s="29">
        <f>SUM(AG36:AG40)</f>
        <v>14882.241285183027</v>
      </c>
    </row>
    <row r="36" spans="1:34" ht="14.25" customHeight="1" x14ac:dyDescent="0.2">
      <c r="A36" s="75"/>
      <c r="B36" s="4" t="s">
        <v>10</v>
      </c>
      <c r="C36" s="4" t="s">
        <v>0</v>
      </c>
      <c r="D36" s="28">
        <v>5321.8983860022863</v>
      </c>
      <c r="E36" s="28">
        <v>6000.1247929332085</v>
      </c>
      <c r="F36" s="28">
        <v>5719.557844606059</v>
      </c>
      <c r="G36" s="28">
        <v>5507.4059216374353</v>
      </c>
      <c r="H36" s="28">
        <v>5333.0568650894129</v>
      </c>
      <c r="I36" s="28">
        <v>5969.9872442610977</v>
      </c>
      <c r="J36" s="28">
        <v>5652.9523910322414</v>
      </c>
      <c r="K36" s="28">
        <v>5592.0075222214309</v>
      </c>
      <c r="L36" s="28">
        <v>5803.2452514728284</v>
      </c>
      <c r="M36" s="28">
        <v>5532.231497396253</v>
      </c>
      <c r="N36" s="28">
        <v>6507.4363557621937</v>
      </c>
      <c r="O36" s="28">
        <v>6930.9423138890743</v>
      </c>
      <c r="P36" s="28">
        <v>7067.1851465717209</v>
      </c>
      <c r="Q36" s="28">
        <v>7792.0917809850807</v>
      </c>
      <c r="R36" s="28">
        <v>7410.5519755073656</v>
      </c>
      <c r="S36" s="28">
        <v>6416.8915057428094</v>
      </c>
      <c r="T36" s="28">
        <v>6807.4853411264676</v>
      </c>
      <c r="U36" s="28">
        <v>7603.3393309077092</v>
      </c>
      <c r="V36" s="28">
        <v>7986.2555464605439</v>
      </c>
      <c r="W36" s="28">
        <v>7729.9544549239145</v>
      </c>
      <c r="X36" s="28">
        <v>9066.5653014617892</v>
      </c>
      <c r="Y36" s="28">
        <v>8715.1437889872359</v>
      </c>
      <c r="Z36" s="28">
        <v>8621.0136180536247</v>
      </c>
      <c r="AA36" s="28">
        <v>9478.8636821980217</v>
      </c>
      <c r="AB36" s="28">
        <v>9321.9458012562973</v>
      </c>
      <c r="AC36" s="24">
        <v>9831.8661959775891</v>
      </c>
      <c r="AD36" s="34">
        <v>9702.5867669994204</v>
      </c>
      <c r="AE36" s="28">
        <v>9415.5115158668796</v>
      </c>
      <c r="AF36" s="28">
        <v>9550.7107518397024</v>
      </c>
      <c r="AG36" s="28">
        <v>9369.7063114602206</v>
      </c>
    </row>
    <row r="37" spans="1:34" ht="14.25" customHeight="1" x14ac:dyDescent="0.2">
      <c r="A37" s="75"/>
      <c r="B37" s="4" t="s">
        <v>11</v>
      </c>
      <c r="C37" s="4" t="s">
        <v>0</v>
      </c>
      <c r="D37" s="28">
        <v>16562.008733624454</v>
      </c>
      <c r="E37" s="28">
        <v>16096.069868995632</v>
      </c>
      <c r="F37" s="28">
        <v>15291.266375545851</v>
      </c>
      <c r="G37" s="28">
        <v>13131.004366812227</v>
      </c>
      <c r="H37" s="28">
        <v>10758.9519650655</v>
      </c>
      <c r="I37" s="28">
        <v>10250.655021834062</v>
      </c>
      <c r="J37" s="28">
        <v>7487.7773362445414</v>
      </c>
      <c r="K37" s="28">
        <v>7033.7368558951957</v>
      </c>
      <c r="L37" s="28">
        <v>6235.5327510917023</v>
      </c>
      <c r="M37" s="28">
        <v>6235.5327510917023</v>
      </c>
      <c r="N37" s="28">
        <v>4929.2096069869003</v>
      </c>
      <c r="O37" s="28">
        <v>4929.2096069869003</v>
      </c>
      <c r="P37" s="28">
        <v>6216.8951965065498</v>
      </c>
      <c r="Q37" s="28">
        <v>5019.855895196506</v>
      </c>
      <c r="R37" s="28">
        <v>5998.3275109170308</v>
      </c>
      <c r="S37" s="28">
        <v>4894.0524017467242</v>
      </c>
      <c r="T37" s="28">
        <v>5718.7641921397371</v>
      </c>
      <c r="U37" s="28">
        <v>6383.7860262008735</v>
      </c>
      <c r="V37" s="28">
        <v>4948.1436681222713</v>
      </c>
      <c r="W37" s="28">
        <v>3750.2656768558945</v>
      </c>
      <c r="X37" s="28">
        <v>4533.3691266375545</v>
      </c>
      <c r="Y37" s="28">
        <v>4460.2463755458512</v>
      </c>
      <c r="Z37" s="28">
        <v>4665.3060698689951</v>
      </c>
      <c r="AA37" s="28">
        <v>4206.1063755458508</v>
      </c>
      <c r="AB37" s="28">
        <v>4067.4472052401748</v>
      </c>
      <c r="AC37" s="24">
        <v>4114.1893449781655</v>
      </c>
      <c r="AD37" s="34">
        <v>4163.9897379912663</v>
      </c>
      <c r="AE37" s="28">
        <v>4164.6886462882094</v>
      </c>
      <c r="AF37" s="28">
        <v>3956.0073362445414</v>
      </c>
      <c r="AG37" s="28">
        <v>4246.3931441048035</v>
      </c>
    </row>
    <row r="38" spans="1:34" ht="14.25" customHeight="1" x14ac:dyDescent="0.2">
      <c r="A38" s="75"/>
      <c r="B38" s="4" t="s">
        <v>12</v>
      </c>
      <c r="C38" s="4" t="s">
        <v>0</v>
      </c>
      <c r="D38" s="28">
        <v>3375.8478367930643</v>
      </c>
      <c r="E38" s="28">
        <v>3450.3141099984732</v>
      </c>
      <c r="F38" s="28">
        <v>3549.2018334868399</v>
      </c>
      <c r="G38" s="28">
        <v>3627.5190841064673</v>
      </c>
      <c r="H38" s="28">
        <v>3779.9574959096367</v>
      </c>
      <c r="I38" s="28">
        <v>3684.290426093602</v>
      </c>
      <c r="J38" s="28">
        <v>3679.174564167949</v>
      </c>
      <c r="K38" s="28">
        <v>3639.4446959632305</v>
      </c>
      <c r="L38" s="28">
        <v>3498.4402342866465</v>
      </c>
      <c r="M38" s="28">
        <v>3383.4254157705373</v>
      </c>
      <c r="N38" s="28">
        <v>3148.2617495418554</v>
      </c>
      <c r="O38" s="28">
        <v>2520.3795364231951</v>
      </c>
      <c r="P38" s="28">
        <v>2110.1692953251263</v>
      </c>
      <c r="Q38" s="28">
        <v>1852.8960441996301</v>
      </c>
      <c r="R38" s="28">
        <v>1704.6633796702731</v>
      </c>
      <c r="S38" s="28">
        <v>1568.3206344994589</v>
      </c>
      <c r="T38" s="28">
        <v>1533.6319928034779</v>
      </c>
      <c r="U38" s="28">
        <v>1291.3926431588577</v>
      </c>
      <c r="V38" s="28">
        <v>961.6561955862519</v>
      </c>
      <c r="W38" s="28">
        <v>942.19792308836122</v>
      </c>
      <c r="X38" s="28">
        <v>947.90903555391731</v>
      </c>
      <c r="Y38" s="28">
        <v>994.71162102580809</v>
      </c>
      <c r="Z38" s="28">
        <v>920.29261429050325</v>
      </c>
      <c r="AA38" s="28">
        <v>1056.9739468860541</v>
      </c>
      <c r="AB38" s="28">
        <v>1098.2047335837378</v>
      </c>
      <c r="AC38" s="24">
        <v>932.25885567913269</v>
      </c>
      <c r="AD38" s="34">
        <v>869.41322697658927</v>
      </c>
      <c r="AE38" s="28">
        <v>862.43883243678067</v>
      </c>
      <c r="AF38" s="28">
        <v>861.27144980964772</v>
      </c>
      <c r="AG38" s="28">
        <v>862.064344950384</v>
      </c>
    </row>
    <row r="39" spans="1:34" ht="14.25" customHeight="1" x14ac:dyDescent="0.2">
      <c r="A39" s="75"/>
      <c r="B39" s="4" t="s">
        <v>13</v>
      </c>
      <c r="C39" s="4" t="s">
        <v>0</v>
      </c>
      <c r="D39" s="24">
        <v>57.502771004331869</v>
      </c>
      <c r="E39" s="24">
        <v>59.497790946493474</v>
      </c>
      <c r="F39" s="24">
        <v>67.963962270061131</v>
      </c>
      <c r="G39" s="24">
        <v>61.519685733755452</v>
      </c>
      <c r="H39" s="24">
        <v>60.372940021572049</v>
      </c>
      <c r="I39" s="24">
        <v>51.343903665021834</v>
      </c>
      <c r="J39" s="24">
        <v>32.877639601877725</v>
      </c>
      <c r="K39" s="24">
        <v>39.411434068820952</v>
      </c>
      <c r="L39" s="24">
        <v>35.587801157161572</v>
      </c>
      <c r="M39" s="24">
        <v>37.805628547117905</v>
      </c>
      <c r="N39" s="24">
        <v>33.354972033973795</v>
      </c>
      <c r="O39" s="24">
        <v>32.044452049650651</v>
      </c>
      <c r="P39" s="24">
        <v>31.40030115021834</v>
      </c>
      <c r="Q39" s="24">
        <v>36.677040920436681</v>
      </c>
      <c r="R39" s="24">
        <v>41.067418563100432</v>
      </c>
      <c r="S39" s="24">
        <v>38.12132371056768</v>
      </c>
      <c r="T39" s="24">
        <v>32.962844415109167</v>
      </c>
      <c r="U39" s="24">
        <v>33.596776656244543</v>
      </c>
      <c r="V39" s="24">
        <v>36.975161927030562</v>
      </c>
      <c r="W39" s="24">
        <v>31.698454437467248</v>
      </c>
      <c r="X39" s="24">
        <v>39.456870629999997</v>
      </c>
      <c r="Y39" s="24">
        <v>40.109973429563318</v>
      </c>
      <c r="Z39" s="24">
        <v>38.693184460829691</v>
      </c>
      <c r="AA39" s="24">
        <v>40.842136241746715</v>
      </c>
      <c r="AB39" s="24">
        <v>41.922533665283844</v>
      </c>
      <c r="AC39" s="24">
        <v>45.002893297292573</v>
      </c>
      <c r="AD39" s="24">
        <v>49.203037791921396</v>
      </c>
      <c r="AE39" s="24">
        <v>52.102670855633193</v>
      </c>
      <c r="AF39" s="24">
        <v>49.184259363668119</v>
      </c>
      <c r="AG39" s="28">
        <v>52.455676672183401</v>
      </c>
    </row>
    <row r="40" spans="1:34" ht="14.25" customHeight="1" x14ac:dyDescent="0.2">
      <c r="A40" s="75"/>
      <c r="B40" s="4" t="s">
        <v>15</v>
      </c>
      <c r="C40" s="4" t="s">
        <v>0</v>
      </c>
      <c r="D40" s="35">
        <v>589.48553173642858</v>
      </c>
      <c r="E40" s="35">
        <v>565.8748822738138</v>
      </c>
      <c r="F40" s="35">
        <v>542.44410237803186</v>
      </c>
      <c r="G40" s="35">
        <v>519.19319204908243</v>
      </c>
      <c r="H40" s="35">
        <v>496.12215128696567</v>
      </c>
      <c r="I40" s="35">
        <v>474.61328536814125</v>
      </c>
      <c r="J40" s="35">
        <v>475.04366248849777</v>
      </c>
      <c r="K40" s="35">
        <v>456.6518561833584</v>
      </c>
      <c r="L40" s="35">
        <v>442.37222037234199</v>
      </c>
      <c r="M40" s="35">
        <v>421.67985105744248</v>
      </c>
      <c r="N40" s="35">
        <v>411.74750100000006</v>
      </c>
      <c r="O40" s="35">
        <v>404.18870871833985</v>
      </c>
      <c r="P40" s="35">
        <v>392.55004892406686</v>
      </c>
      <c r="Q40" s="35">
        <v>387.4296956693052</v>
      </c>
      <c r="R40" s="35">
        <v>385.7322410800345</v>
      </c>
      <c r="S40" s="35">
        <v>386.48117240518974</v>
      </c>
      <c r="T40" s="35">
        <v>384.81749539578283</v>
      </c>
      <c r="U40" s="35">
        <v>379.36075330048584</v>
      </c>
      <c r="V40" s="35">
        <v>380.49764641285935</v>
      </c>
      <c r="W40" s="35">
        <v>374.58064649876553</v>
      </c>
      <c r="X40" s="35">
        <v>374.2573850535141</v>
      </c>
      <c r="Y40" s="35">
        <v>366.32487618603363</v>
      </c>
      <c r="Z40" s="35">
        <v>367.67982581373047</v>
      </c>
      <c r="AA40" s="35">
        <v>366.36398200426174</v>
      </c>
      <c r="AB40" s="35">
        <v>357.98884274662151</v>
      </c>
      <c r="AC40" s="35">
        <v>354.25902364000325</v>
      </c>
      <c r="AD40" s="35">
        <v>353.0004954052701</v>
      </c>
      <c r="AE40" s="35">
        <v>352.43656430943656</v>
      </c>
      <c r="AF40" s="35">
        <v>351.94811471643777</v>
      </c>
      <c r="AG40" s="28">
        <v>351.62180799543393</v>
      </c>
    </row>
    <row r="41" spans="1:34" s="59" customFormat="1" ht="14.25" customHeight="1" x14ac:dyDescent="0.2">
      <c r="A41" s="75"/>
      <c r="B41" s="3" t="s">
        <v>16</v>
      </c>
      <c r="C41" s="3" t="s">
        <v>0</v>
      </c>
      <c r="D41" s="29">
        <f t="shared" ref="D41:AF41" si="7">D42+D43</f>
        <v>5932.5602522861391</v>
      </c>
      <c r="E41" s="29">
        <f t="shared" si="7"/>
        <v>6120.8379768691466</v>
      </c>
      <c r="F41" s="29">
        <f t="shared" si="7"/>
        <v>6142.4183188963543</v>
      </c>
      <c r="G41" s="29">
        <f t="shared" si="7"/>
        <v>6273.8543588582143</v>
      </c>
      <c r="H41" s="29">
        <f t="shared" si="7"/>
        <v>5745.9945058418252</v>
      </c>
      <c r="I41" s="29">
        <f t="shared" si="7"/>
        <v>5660.5767757276853</v>
      </c>
      <c r="J41" s="29">
        <f t="shared" si="7"/>
        <v>7704.2456761249123</v>
      </c>
      <c r="K41" s="29">
        <f t="shared" si="7"/>
        <v>7410.6675884615997</v>
      </c>
      <c r="L41" s="29">
        <f t="shared" si="7"/>
        <v>7542.9611524151687</v>
      </c>
      <c r="M41" s="29">
        <f t="shared" si="7"/>
        <v>8299.8603252792509</v>
      </c>
      <c r="N41" s="29">
        <f t="shared" si="7"/>
        <v>7918.7867777849979</v>
      </c>
      <c r="O41" s="29">
        <f t="shared" si="7"/>
        <v>7956.2582692115784</v>
      </c>
      <c r="P41" s="29">
        <f t="shared" si="7"/>
        <v>8204.2570446379032</v>
      </c>
      <c r="Q41" s="29">
        <f t="shared" si="7"/>
        <v>7882.1162373689522</v>
      </c>
      <c r="R41" s="29">
        <f t="shared" si="7"/>
        <v>8650.7926167467613</v>
      </c>
      <c r="S41" s="29">
        <f t="shared" si="7"/>
        <v>8449.3696032495682</v>
      </c>
      <c r="T41" s="29">
        <f t="shared" si="7"/>
        <v>8352.6254737377112</v>
      </c>
      <c r="U41" s="29">
        <f t="shared" si="7"/>
        <v>8460.3532085516727</v>
      </c>
      <c r="V41" s="29">
        <f t="shared" si="7"/>
        <v>8845.847218421346</v>
      </c>
      <c r="W41" s="29">
        <f t="shared" si="7"/>
        <v>8982.3132259845879</v>
      </c>
      <c r="X41" s="29">
        <f t="shared" si="7"/>
        <v>8884.9456572157014</v>
      </c>
      <c r="Y41" s="29">
        <f t="shared" si="7"/>
        <v>9384.4290085915691</v>
      </c>
      <c r="Z41" s="29">
        <f t="shared" si="7"/>
        <v>9365.2954004435724</v>
      </c>
      <c r="AA41" s="29">
        <f t="shared" si="7"/>
        <v>9074.3466111484522</v>
      </c>
      <c r="AB41" s="29">
        <f t="shared" si="7"/>
        <v>9584.5540830668488</v>
      </c>
      <c r="AC41" s="29">
        <f t="shared" si="7"/>
        <v>9409.2867922091955</v>
      </c>
      <c r="AD41" s="29">
        <f t="shared" si="7"/>
        <v>9069.4170585370703</v>
      </c>
      <c r="AE41" s="29">
        <f t="shared" si="7"/>
        <v>9649.2027521057407</v>
      </c>
      <c r="AF41" s="29">
        <f t="shared" si="7"/>
        <v>9341.4614815422356</v>
      </c>
      <c r="AG41" s="29">
        <f>AG42+AG43</f>
        <v>9421.87040653035</v>
      </c>
    </row>
    <row r="42" spans="1:34" ht="14.25" customHeight="1" x14ac:dyDescent="0.2">
      <c r="A42" s="75"/>
      <c r="B42" s="4" t="s">
        <v>17</v>
      </c>
      <c r="C42" s="4" t="s">
        <v>0</v>
      </c>
      <c r="D42" s="28">
        <v>822.77178363101223</v>
      </c>
      <c r="E42" s="28">
        <v>1013.7498827909205</v>
      </c>
      <c r="F42" s="28">
        <v>1180.0356258930356</v>
      </c>
      <c r="G42" s="28">
        <v>1279.3835022438545</v>
      </c>
      <c r="H42" s="28">
        <v>1190.7879007450479</v>
      </c>
      <c r="I42" s="28">
        <v>777.77943401816344</v>
      </c>
      <c r="J42" s="28">
        <v>823.76562507430003</v>
      </c>
      <c r="K42" s="28">
        <v>1089.6929687145655</v>
      </c>
      <c r="L42" s="28">
        <v>1210.7250695942887</v>
      </c>
      <c r="M42" s="28">
        <v>1193.002259661524</v>
      </c>
      <c r="N42" s="28">
        <v>1149.6144530614868</v>
      </c>
      <c r="O42" s="28">
        <v>751.95651214576731</v>
      </c>
      <c r="P42" s="28">
        <v>939.9413602223118</v>
      </c>
      <c r="Q42" s="28">
        <v>654.47781271488509</v>
      </c>
      <c r="R42" s="28">
        <v>1410.9421471252329</v>
      </c>
      <c r="S42" s="28">
        <v>1178.9419633059456</v>
      </c>
      <c r="T42" s="28">
        <v>1069.7980728058121</v>
      </c>
      <c r="U42" s="28">
        <v>1082.8991883618387</v>
      </c>
      <c r="V42" s="28">
        <v>1323.1963630190048</v>
      </c>
      <c r="W42" s="28">
        <v>1361.9751532171415</v>
      </c>
      <c r="X42" s="28">
        <v>1117.138514337355</v>
      </c>
      <c r="Y42" s="28">
        <v>1530.2627887465285</v>
      </c>
      <c r="Z42" s="28">
        <v>1519.035318408462</v>
      </c>
      <c r="AA42" s="28">
        <v>1290.2977152127887</v>
      </c>
      <c r="AB42" s="28">
        <v>1593.619526761245</v>
      </c>
      <c r="AC42" s="24">
        <v>1439.8586206051516</v>
      </c>
      <c r="AD42" s="34">
        <v>1111.8502877177875</v>
      </c>
      <c r="AE42" s="28">
        <v>1735.2184265477838</v>
      </c>
      <c r="AF42" s="28">
        <v>1280.1269942453266</v>
      </c>
      <c r="AG42" s="28">
        <v>1546.2945351772953</v>
      </c>
    </row>
    <row r="43" spans="1:34" ht="14.25" customHeight="1" x14ac:dyDescent="0.2">
      <c r="A43" s="75"/>
      <c r="B43" s="4" t="s">
        <v>18</v>
      </c>
      <c r="C43" s="4" t="s">
        <v>0</v>
      </c>
      <c r="D43" s="62">
        <v>5109.788468655127</v>
      </c>
      <c r="E43" s="62">
        <v>5107.0880940782263</v>
      </c>
      <c r="F43" s="62">
        <v>4962.3826930033183</v>
      </c>
      <c r="G43" s="62">
        <v>4994.4708566143599</v>
      </c>
      <c r="H43" s="62">
        <v>4555.2066050967769</v>
      </c>
      <c r="I43" s="62">
        <v>4882.7973417095218</v>
      </c>
      <c r="J43" s="62">
        <v>6880.480051050612</v>
      </c>
      <c r="K43" s="62">
        <v>6320.974619747034</v>
      </c>
      <c r="L43" s="62">
        <v>6332.2360828208803</v>
      </c>
      <c r="M43" s="62">
        <v>7106.8580656177273</v>
      </c>
      <c r="N43" s="62">
        <v>6769.1723247235113</v>
      </c>
      <c r="O43" s="62">
        <v>7204.3017570658112</v>
      </c>
      <c r="P43" s="62">
        <v>7264.3156844155919</v>
      </c>
      <c r="Q43" s="62">
        <v>7227.6384246540674</v>
      </c>
      <c r="R43" s="62">
        <v>7239.8504696215277</v>
      </c>
      <c r="S43" s="62">
        <v>7270.427639943623</v>
      </c>
      <c r="T43" s="62">
        <v>7282.8274009318993</v>
      </c>
      <c r="U43" s="62">
        <v>7377.4540201898344</v>
      </c>
      <c r="V43" s="62">
        <v>7522.6508554023421</v>
      </c>
      <c r="W43" s="62">
        <v>7620.3380727674466</v>
      </c>
      <c r="X43" s="62">
        <v>7767.8071428783469</v>
      </c>
      <c r="Y43" s="62">
        <v>7854.1662198450404</v>
      </c>
      <c r="Z43" s="62">
        <v>7846.2600820351108</v>
      </c>
      <c r="AA43" s="62">
        <v>7784.0488959356644</v>
      </c>
      <c r="AB43" s="62">
        <v>7990.934556305604</v>
      </c>
      <c r="AC43" s="62">
        <v>7969.4281716040432</v>
      </c>
      <c r="AD43" s="63">
        <v>7957.5667708192832</v>
      </c>
      <c r="AE43" s="28">
        <v>7913.9843255579563</v>
      </c>
      <c r="AF43" s="28">
        <v>8061.3344872969092</v>
      </c>
      <c r="AG43" s="28">
        <v>7875.575871353054</v>
      </c>
    </row>
    <row r="44" spans="1:34" s="59" customFormat="1" ht="14.25" customHeight="1" x14ac:dyDescent="0.2">
      <c r="A44" s="76"/>
      <c r="B44" s="3" t="s">
        <v>31</v>
      </c>
      <c r="C44" s="3" t="s">
        <v>1</v>
      </c>
      <c r="D44" s="29">
        <f t="shared" ref="D44:AF44" si="8">D41/D35*100</f>
        <v>22.899675937416024</v>
      </c>
      <c r="E44" s="29">
        <f t="shared" si="8"/>
        <v>23.387076659725494</v>
      </c>
      <c r="F44" s="29">
        <f t="shared" si="8"/>
        <v>24.403307030901626</v>
      </c>
      <c r="G44" s="29">
        <f t="shared" si="8"/>
        <v>27.460728321095552</v>
      </c>
      <c r="H44" s="29">
        <f t="shared" si="8"/>
        <v>28.12739730342701</v>
      </c>
      <c r="I44" s="29">
        <f t="shared" si="8"/>
        <v>27.705972714043813</v>
      </c>
      <c r="J44" s="29">
        <f t="shared" si="8"/>
        <v>44.461699100891892</v>
      </c>
      <c r="K44" s="29">
        <f t="shared" si="8"/>
        <v>44.213089973106719</v>
      </c>
      <c r="L44" s="29">
        <f t="shared" si="8"/>
        <v>47.098827316942078</v>
      </c>
      <c r="M44" s="29">
        <f t="shared" si="8"/>
        <v>53.16784987702556</v>
      </c>
      <c r="N44" s="29">
        <f t="shared" si="8"/>
        <v>52.686503070482161</v>
      </c>
      <c r="O44" s="29">
        <f t="shared" si="8"/>
        <v>53.697676073695142</v>
      </c>
      <c r="P44" s="29">
        <f t="shared" si="8"/>
        <v>51.86593323269436</v>
      </c>
      <c r="Q44" s="29">
        <f t="shared" si="8"/>
        <v>52.237670604369214</v>
      </c>
      <c r="R44" s="29">
        <f t="shared" si="8"/>
        <v>55.666679176597164</v>
      </c>
      <c r="S44" s="29">
        <f t="shared" si="8"/>
        <v>63.510628744627404</v>
      </c>
      <c r="T44" s="29">
        <f t="shared" si="8"/>
        <v>57.693193494332796</v>
      </c>
      <c r="U44" s="29">
        <f t="shared" si="8"/>
        <v>53.916874753146985</v>
      </c>
      <c r="V44" s="29">
        <f t="shared" si="8"/>
        <v>61.800606275276678</v>
      </c>
      <c r="W44" s="29">
        <f t="shared" si="8"/>
        <v>70.017345618923571</v>
      </c>
      <c r="X44" s="29">
        <f t="shared" si="8"/>
        <v>59.385164458728298</v>
      </c>
      <c r="Y44" s="29">
        <f t="shared" si="8"/>
        <v>64.380375417478092</v>
      </c>
      <c r="Z44" s="29">
        <f t="shared" si="8"/>
        <v>64.088857958683903</v>
      </c>
      <c r="AA44" s="29">
        <f t="shared" si="8"/>
        <v>59.900037543662336</v>
      </c>
      <c r="AB44" s="29">
        <f t="shared" si="8"/>
        <v>64.379836869078744</v>
      </c>
      <c r="AC44" s="29">
        <f t="shared" si="8"/>
        <v>61.588871160474859</v>
      </c>
      <c r="AD44" s="29">
        <f t="shared" si="8"/>
        <v>59.910828853052934</v>
      </c>
      <c r="AE44" s="29">
        <f t="shared" si="8"/>
        <v>64.990145620847088</v>
      </c>
      <c r="AF44" s="29">
        <f t="shared" si="8"/>
        <v>63.249944967741712</v>
      </c>
      <c r="AG44" s="29">
        <f>AG41/AG35*100</f>
        <v>63.309485621032771</v>
      </c>
    </row>
    <row r="45" spans="1:34" ht="18" x14ac:dyDescent="0.25">
      <c r="A45" s="71" t="s">
        <v>32</v>
      </c>
      <c r="B45" s="17" t="s">
        <v>79</v>
      </c>
      <c r="C45" s="1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row>
    <row r="46" spans="1:34" ht="15.75" x14ac:dyDescent="0.25">
      <c r="A46" s="75"/>
      <c r="B46" s="3" t="s">
        <v>33</v>
      </c>
      <c r="C46" s="3" t="s">
        <v>80</v>
      </c>
      <c r="D46" s="36">
        <f>SUM(D47:D52)</f>
        <v>8.8121554019929924</v>
      </c>
      <c r="E46" s="36">
        <f t="shared" ref="E46:AG46" si="9">SUM(E47:E52)</f>
        <v>8.7433040206708519</v>
      </c>
      <c r="F46" s="36">
        <f t="shared" si="9"/>
        <v>8.6859439288777285</v>
      </c>
      <c r="G46" s="36">
        <f t="shared" si="9"/>
        <v>8.6096394597353836</v>
      </c>
      <c r="H46" s="36">
        <f t="shared" si="9"/>
        <v>8.5814004647477127</v>
      </c>
      <c r="I46" s="36">
        <f t="shared" si="9"/>
        <v>8.5334009102948389</v>
      </c>
      <c r="J46" s="36">
        <f t="shared" si="9"/>
        <v>8.3933070027065941</v>
      </c>
      <c r="K46" s="36">
        <f t="shared" si="9"/>
        <v>8.1908355851666794</v>
      </c>
      <c r="L46" s="36">
        <f t="shared" si="9"/>
        <v>8.1714985401266631</v>
      </c>
      <c r="M46" s="36">
        <f t="shared" si="9"/>
        <v>8.1082037523375998</v>
      </c>
      <c r="N46" s="36">
        <f t="shared" si="9"/>
        <v>8.095190164773463</v>
      </c>
      <c r="O46" s="36">
        <f t="shared" si="9"/>
        <v>8.2369924779852361</v>
      </c>
      <c r="P46" s="36">
        <f t="shared" si="9"/>
        <v>8.1369047943553472</v>
      </c>
      <c r="Q46" s="36">
        <f t="shared" si="9"/>
        <v>8.0296667074006933</v>
      </c>
      <c r="R46" s="36">
        <f t="shared" si="9"/>
        <v>7.9352963534095702</v>
      </c>
      <c r="S46" s="36">
        <f t="shared" si="9"/>
        <v>8.0327769348439766</v>
      </c>
      <c r="T46" s="36">
        <f t="shared" si="9"/>
        <v>8.0178577816079191</v>
      </c>
      <c r="U46" s="36">
        <f t="shared" si="9"/>
        <v>8.1036220580889822</v>
      </c>
      <c r="V46" s="36">
        <f t="shared" si="9"/>
        <v>8.2220249390373557</v>
      </c>
      <c r="W46" s="36">
        <f t="shared" si="9"/>
        <v>8.108273121160094</v>
      </c>
      <c r="X46" s="36">
        <f t="shared" si="9"/>
        <v>8.2249361553328999</v>
      </c>
      <c r="Y46" s="36">
        <f t="shared" si="9"/>
        <v>8.1218619958694056</v>
      </c>
      <c r="Z46" s="36">
        <f t="shared" si="9"/>
        <v>8.1478069824082926</v>
      </c>
      <c r="AA46" s="36">
        <f t="shared" si="9"/>
        <v>8.0802178279811461</v>
      </c>
      <c r="AB46" s="36">
        <f t="shared" si="9"/>
        <v>8.1787538001357625</v>
      </c>
      <c r="AC46" s="36">
        <f t="shared" si="9"/>
        <v>8.1180360492826509</v>
      </c>
      <c r="AD46" s="36">
        <f t="shared" si="9"/>
        <v>8.0851266345862438</v>
      </c>
      <c r="AE46" s="36">
        <f t="shared" si="9"/>
        <v>8.1263562478987943</v>
      </c>
      <c r="AF46" s="36">
        <f t="shared" si="9"/>
        <v>8.0300636843908908</v>
      </c>
      <c r="AG46" s="36">
        <f t="shared" si="9"/>
        <v>8.0497487260340623</v>
      </c>
    </row>
    <row r="47" spans="1:34" ht="17.25" customHeight="1" x14ac:dyDescent="0.25">
      <c r="A47" s="75"/>
      <c r="B47" s="4" t="s">
        <v>81</v>
      </c>
      <c r="C47" s="4" t="s">
        <v>82</v>
      </c>
      <c r="D47" s="37">
        <v>3.5619959419009306</v>
      </c>
      <c r="E47" s="37">
        <v>3.5647659882019362</v>
      </c>
      <c r="F47" s="37">
        <v>3.501435520305304</v>
      </c>
      <c r="G47" s="37">
        <v>3.4509896427228086</v>
      </c>
      <c r="H47" s="37">
        <v>3.4687763139904466</v>
      </c>
      <c r="I47" s="37">
        <v>3.477441533003796</v>
      </c>
      <c r="J47" s="37">
        <v>3.4739338436326328</v>
      </c>
      <c r="K47" s="37">
        <v>3.3943701050607031</v>
      </c>
      <c r="L47" s="37">
        <v>3.3666664732498743</v>
      </c>
      <c r="M47" s="37">
        <v>3.3185073804911274</v>
      </c>
      <c r="N47" s="37">
        <v>3.3176637924610621</v>
      </c>
      <c r="O47" s="37">
        <v>3.3437936474343108</v>
      </c>
      <c r="P47" s="37">
        <v>3.3278590442089437</v>
      </c>
      <c r="Q47" s="37">
        <v>3.296831762257078</v>
      </c>
      <c r="R47" s="37">
        <v>3.2716374256402103</v>
      </c>
      <c r="S47" s="37">
        <v>3.3083331763756214</v>
      </c>
      <c r="T47" s="37">
        <v>3.3347122344298707</v>
      </c>
      <c r="U47" s="37">
        <v>3.3541768495747495</v>
      </c>
      <c r="V47" s="37">
        <v>3.4497809862183053</v>
      </c>
      <c r="W47" s="37">
        <v>3.4004696597612134</v>
      </c>
      <c r="X47" s="37">
        <v>3.3739672880335574</v>
      </c>
      <c r="Y47" s="37">
        <v>3.3665037722926905</v>
      </c>
      <c r="Z47" s="37">
        <v>3.3720028388549559</v>
      </c>
      <c r="AA47" s="37">
        <v>3.3414959768269332</v>
      </c>
      <c r="AB47" s="37">
        <v>3.3630467736778988</v>
      </c>
      <c r="AC47" s="37">
        <v>3.3524499989906893</v>
      </c>
      <c r="AD47" s="37">
        <v>3.3329459796225405</v>
      </c>
      <c r="AE47" s="37">
        <v>3.3016275219407314</v>
      </c>
      <c r="AF47" s="5">
        <v>3.3008036277635675</v>
      </c>
      <c r="AG47" s="5">
        <v>3.2519827760224134</v>
      </c>
    </row>
    <row r="48" spans="1:34" ht="16.5" customHeight="1" x14ac:dyDescent="0.25">
      <c r="A48" s="75"/>
      <c r="B48" s="4" t="s">
        <v>117</v>
      </c>
      <c r="C48" s="4" t="s">
        <v>82</v>
      </c>
      <c r="D48" s="5">
        <v>1.2034496458116786</v>
      </c>
      <c r="E48" s="5">
        <v>1.1943957168062782</v>
      </c>
      <c r="F48" s="5">
        <v>1.1803277713304137</v>
      </c>
      <c r="G48" s="5">
        <v>1.1763117400130496</v>
      </c>
      <c r="H48" s="5">
        <v>1.1660977742141536</v>
      </c>
      <c r="I48" s="5">
        <v>1.1650001953364051</v>
      </c>
      <c r="J48" s="5">
        <v>1.1282054621142681</v>
      </c>
      <c r="K48" s="5">
        <v>1.0949258829080981</v>
      </c>
      <c r="L48" s="5">
        <v>1.0953478155832419</v>
      </c>
      <c r="M48" s="5">
        <v>1.0912489117890158</v>
      </c>
      <c r="N48" s="5">
        <v>1.0658773974443283</v>
      </c>
      <c r="O48" s="5">
        <v>1.0767375867321975</v>
      </c>
      <c r="P48" s="5">
        <v>1.0621825824025344</v>
      </c>
      <c r="Q48" s="5">
        <v>1.0581804198236813</v>
      </c>
      <c r="R48" s="5">
        <v>1.0601375001728028</v>
      </c>
      <c r="S48" s="5">
        <v>1.0877166859085416</v>
      </c>
      <c r="T48" s="5">
        <v>1.1071299288591316</v>
      </c>
      <c r="U48" s="5">
        <v>1.1116820533851124</v>
      </c>
      <c r="V48" s="5">
        <v>1.123800224033555</v>
      </c>
      <c r="W48" s="5">
        <v>1.1173922725950969</v>
      </c>
      <c r="X48" s="5">
        <v>1.1248524581085477</v>
      </c>
      <c r="Y48" s="5">
        <v>1.1227657216469111</v>
      </c>
      <c r="Z48" s="5">
        <v>1.1180700048890715</v>
      </c>
      <c r="AA48" s="5">
        <v>1.1041990312589032</v>
      </c>
      <c r="AB48" s="5">
        <v>1.1131464710499468</v>
      </c>
      <c r="AC48" s="5">
        <v>1.107778769971915</v>
      </c>
      <c r="AD48" s="37">
        <v>1.091013783174424</v>
      </c>
      <c r="AE48" s="5">
        <v>1.078513398222372</v>
      </c>
      <c r="AF48" s="5">
        <v>1.0659482357004655</v>
      </c>
      <c r="AG48" s="5">
        <v>1.0397198762352624</v>
      </c>
    </row>
    <row r="49" spans="1:34" ht="16.5" customHeight="1" x14ac:dyDescent="0.25">
      <c r="A49" s="75"/>
      <c r="B49" s="4" t="s">
        <v>118</v>
      </c>
      <c r="C49" s="4" t="s">
        <v>82</v>
      </c>
      <c r="D49" s="5">
        <v>1.847240878245356</v>
      </c>
      <c r="E49" s="5">
        <v>1.8282022115992158</v>
      </c>
      <c r="F49" s="5">
        <v>1.81872465878602</v>
      </c>
      <c r="G49" s="5">
        <v>1.7826808077615346</v>
      </c>
      <c r="H49" s="5">
        <v>1.7608936295651083</v>
      </c>
      <c r="I49" s="5">
        <v>1.7611161294682725</v>
      </c>
      <c r="J49" s="5">
        <v>1.7198242644401749</v>
      </c>
      <c r="K49" s="5">
        <v>1.6199404919476992</v>
      </c>
      <c r="L49" s="5">
        <v>1.6092725601287823</v>
      </c>
      <c r="M49" s="5">
        <v>1.6106029444981638</v>
      </c>
      <c r="N49" s="5">
        <v>1.6149173447167535</v>
      </c>
      <c r="O49" s="5">
        <v>1.6081368593726189</v>
      </c>
      <c r="P49" s="5">
        <v>1.5874945888788448</v>
      </c>
      <c r="Q49" s="5">
        <v>1.5467411073027344</v>
      </c>
      <c r="R49" s="5">
        <v>1.5372101604666428</v>
      </c>
      <c r="S49" s="5">
        <v>1.5434151380011814</v>
      </c>
      <c r="T49" s="5">
        <v>1.5443444105043309</v>
      </c>
      <c r="U49" s="5">
        <v>1.5780742711497031</v>
      </c>
      <c r="V49" s="5">
        <v>1.5626116596740576</v>
      </c>
      <c r="W49" s="5">
        <v>1.5356552843159028</v>
      </c>
      <c r="X49" s="5">
        <v>1.5734956730248322</v>
      </c>
      <c r="Y49" s="5">
        <v>1.5408086199997422</v>
      </c>
      <c r="Z49" s="5">
        <v>1.5400358858407448</v>
      </c>
      <c r="AA49" s="5">
        <v>1.5282154222223108</v>
      </c>
      <c r="AB49" s="5">
        <v>1.6000524976235411</v>
      </c>
      <c r="AC49" s="5">
        <v>1.5415520135410921</v>
      </c>
      <c r="AD49" s="37">
        <v>1.531766281017569</v>
      </c>
      <c r="AE49" s="5">
        <v>1.5783206195772483</v>
      </c>
      <c r="AF49" s="5">
        <v>1.5449279627841479</v>
      </c>
      <c r="AG49" s="5">
        <v>1.5271556083303823</v>
      </c>
    </row>
    <row r="50" spans="1:34" ht="16.5" customHeight="1" x14ac:dyDescent="0.25">
      <c r="A50" s="75"/>
      <c r="B50" s="4" t="s">
        <v>34</v>
      </c>
      <c r="C50" s="4" t="s">
        <v>82</v>
      </c>
      <c r="D50" s="5">
        <v>0.82551405823775847</v>
      </c>
      <c r="E50" s="5">
        <v>0.82486200533047782</v>
      </c>
      <c r="F50" s="5">
        <v>0.822953165923901</v>
      </c>
      <c r="G50" s="5">
        <v>0.8221529614603893</v>
      </c>
      <c r="H50" s="5">
        <v>0.8212872038921758</v>
      </c>
      <c r="I50" s="5">
        <v>0.81982516275444195</v>
      </c>
      <c r="J50" s="5">
        <v>0.81894488560693957</v>
      </c>
      <c r="K50" s="5">
        <v>0.81697141688616282</v>
      </c>
      <c r="L50" s="5">
        <v>0.81611507260079075</v>
      </c>
      <c r="M50" s="5">
        <v>0.81515918676423027</v>
      </c>
      <c r="N50" s="5">
        <v>0.81349110333034425</v>
      </c>
      <c r="O50" s="5">
        <v>0.79948441175511031</v>
      </c>
      <c r="P50" s="5">
        <v>0.7862802258444489</v>
      </c>
      <c r="Q50" s="5">
        <v>0.75432746031752207</v>
      </c>
      <c r="R50" s="5">
        <v>0.75749783184119712</v>
      </c>
      <c r="S50" s="5">
        <v>0.75584058174891156</v>
      </c>
      <c r="T50" s="5">
        <v>0.73528130287967031</v>
      </c>
      <c r="U50" s="5">
        <v>0.70347395570737214</v>
      </c>
      <c r="V50" s="5">
        <v>0.70354918062003946</v>
      </c>
      <c r="W50" s="5">
        <v>0.70370238853496014</v>
      </c>
      <c r="X50" s="5">
        <v>0.70649146966624177</v>
      </c>
      <c r="Y50" s="5">
        <v>0.67344690119721784</v>
      </c>
      <c r="Z50" s="5">
        <v>0.69484281734024345</v>
      </c>
      <c r="AA50" s="5">
        <v>0.64911507112379052</v>
      </c>
      <c r="AB50" s="5">
        <v>0.60908018778183448</v>
      </c>
      <c r="AC50" s="5">
        <v>0.61065508018403014</v>
      </c>
      <c r="AD50" s="37">
        <v>0.60901853355466729</v>
      </c>
      <c r="AE50" s="5">
        <v>0.63292387881475021</v>
      </c>
      <c r="AF50" s="5">
        <v>0.5955553568349865</v>
      </c>
      <c r="AG50" s="5">
        <v>0.59912872815107987</v>
      </c>
    </row>
    <row r="51" spans="1:34" ht="16.5" customHeight="1" x14ac:dyDescent="0.25">
      <c r="A51" s="75"/>
      <c r="B51" s="4" t="s">
        <v>119</v>
      </c>
      <c r="C51" s="4" t="s">
        <v>82</v>
      </c>
      <c r="D51" s="5">
        <v>0.72334189295333584</v>
      </c>
      <c r="E51" s="5">
        <v>0.72241408095063586</v>
      </c>
      <c r="F51" s="5">
        <v>0.72237673185043594</v>
      </c>
      <c r="G51" s="5">
        <v>0.72239773319658596</v>
      </c>
      <c r="H51" s="5">
        <v>0.72267357673023591</v>
      </c>
      <c r="I51" s="5">
        <v>0.72259179146653596</v>
      </c>
      <c r="J51" s="5">
        <v>0.72256275463018593</v>
      </c>
      <c r="K51" s="5">
        <v>0.72305234129153595</v>
      </c>
      <c r="L51" s="5">
        <v>0.72264623705878595</v>
      </c>
      <c r="M51" s="5">
        <v>0.72260453194273588</v>
      </c>
      <c r="N51" s="5">
        <v>0.72266183469308587</v>
      </c>
      <c r="O51" s="5">
        <v>0.72267506749463595</v>
      </c>
      <c r="P51" s="5">
        <v>0.72306439763208596</v>
      </c>
      <c r="Q51" s="5">
        <v>0.72289826947828584</v>
      </c>
      <c r="R51" s="5">
        <v>0.72270313590663593</v>
      </c>
      <c r="S51" s="5">
        <v>0.72273418223923591</v>
      </c>
      <c r="T51" s="5">
        <v>0.72284252799428594</v>
      </c>
      <c r="U51" s="5">
        <v>0.72320761977778592</v>
      </c>
      <c r="V51" s="5">
        <v>0.72339011185913593</v>
      </c>
      <c r="W51" s="5">
        <v>0.72365371043888593</v>
      </c>
      <c r="X51" s="5">
        <v>0.72396737225458585</v>
      </c>
      <c r="Y51" s="5">
        <v>0.72437505339903585</v>
      </c>
      <c r="Z51" s="5">
        <v>0.72459506729043588</v>
      </c>
      <c r="AA51" s="5">
        <v>0.72493932428513597</v>
      </c>
      <c r="AB51" s="5">
        <v>0.7252992806544859</v>
      </c>
      <c r="AC51" s="5">
        <v>0.72570883745253589</v>
      </c>
      <c r="AD51" s="37">
        <v>0.72631293875133596</v>
      </c>
      <c r="AE51" s="5">
        <v>0.72630288006683585</v>
      </c>
      <c r="AF51" s="5">
        <v>0.72656508370363593</v>
      </c>
      <c r="AG51" s="5">
        <v>0.72675661404323588</v>
      </c>
    </row>
    <row r="52" spans="1:34" ht="16.5" customHeight="1" x14ac:dyDescent="0.25">
      <c r="A52" s="75"/>
      <c r="B52" s="4" t="s">
        <v>120</v>
      </c>
      <c r="C52" s="4" t="s">
        <v>82</v>
      </c>
      <c r="D52" s="5">
        <v>0.65061298484393393</v>
      </c>
      <c r="E52" s="5">
        <v>0.60866401778230894</v>
      </c>
      <c r="F52" s="5">
        <v>0.64012608068165422</v>
      </c>
      <c r="G52" s="5">
        <v>0.65510657458101429</v>
      </c>
      <c r="H52" s="5">
        <v>0.6416719663555932</v>
      </c>
      <c r="I52" s="5">
        <v>0.58742609826538639</v>
      </c>
      <c r="J52" s="5">
        <v>0.52983579228239208</v>
      </c>
      <c r="K52" s="5">
        <v>0.54157534707248101</v>
      </c>
      <c r="L52" s="5">
        <v>0.56145038150518634</v>
      </c>
      <c r="M52" s="5">
        <v>0.55008079685232725</v>
      </c>
      <c r="N52" s="5">
        <v>0.56057869212789035</v>
      </c>
      <c r="O52" s="5">
        <v>0.68616490519636186</v>
      </c>
      <c r="P52" s="5">
        <v>0.65002395538848856</v>
      </c>
      <c r="Q52" s="5">
        <v>0.65068768822139089</v>
      </c>
      <c r="R52" s="5">
        <v>0.58611029938208026</v>
      </c>
      <c r="S52" s="5">
        <v>0.61473717057048516</v>
      </c>
      <c r="T52" s="5">
        <v>0.57354737694063029</v>
      </c>
      <c r="U52" s="5">
        <v>0.63300730849425979</v>
      </c>
      <c r="V52" s="5">
        <v>0.65889277663226198</v>
      </c>
      <c r="W52" s="5">
        <v>0.62739980551403529</v>
      </c>
      <c r="X52" s="5">
        <v>0.72216189424513533</v>
      </c>
      <c r="Y52" s="5">
        <v>0.69396192733380846</v>
      </c>
      <c r="Z52" s="5">
        <v>0.6982603681928421</v>
      </c>
      <c r="AA52" s="5">
        <v>0.73225300226407186</v>
      </c>
      <c r="AB52" s="5">
        <v>0.76812858934805517</v>
      </c>
      <c r="AC52" s="5">
        <v>0.77989134914238822</v>
      </c>
      <c r="AD52" s="5">
        <v>0.79406911846570827</v>
      </c>
      <c r="AE52" s="5">
        <v>0.80866794927685648</v>
      </c>
      <c r="AF52" s="5">
        <v>0.79626341760408781</v>
      </c>
      <c r="AG52" s="5">
        <v>0.90500512325168847</v>
      </c>
    </row>
    <row r="53" spans="1:34" ht="16.5" customHeight="1" x14ac:dyDescent="0.25">
      <c r="A53" s="75"/>
      <c r="B53" s="14" t="s">
        <v>83</v>
      </c>
      <c r="C53" s="14"/>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row>
    <row r="54" spans="1:34" ht="16.5" customHeight="1" x14ac:dyDescent="0.2">
      <c r="A54" s="75"/>
      <c r="B54" s="3" t="s">
        <v>67</v>
      </c>
      <c r="C54" s="3" t="s">
        <v>84</v>
      </c>
      <c r="D54" s="29">
        <f>D55+D62</f>
        <v>49497.090732448516</v>
      </c>
      <c r="E54" s="29">
        <f t="shared" ref="E54:AG54" si="10">E55+E62</f>
        <v>49563.410161188891</v>
      </c>
      <c r="F54" s="29">
        <f t="shared" si="10"/>
        <v>49384.143520646146</v>
      </c>
      <c r="G54" s="29">
        <f t="shared" si="10"/>
        <v>48777.453757990588</v>
      </c>
      <c r="H54" s="29">
        <f t="shared" si="10"/>
        <v>47777.275203970494</v>
      </c>
      <c r="I54" s="29">
        <f t="shared" si="10"/>
        <v>47460.03680045974</v>
      </c>
      <c r="J54" s="29">
        <f t="shared" si="10"/>
        <v>47046.090603240053</v>
      </c>
      <c r="K54" s="29">
        <f t="shared" si="10"/>
        <v>46504.781800145356</v>
      </c>
      <c r="L54" s="29">
        <f t="shared" si="10"/>
        <v>46746.342409804412</v>
      </c>
      <c r="M54" s="29">
        <f t="shared" si="10"/>
        <v>46445.724987846552</v>
      </c>
      <c r="N54" s="29">
        <f t="shared" si="10"/>
        <v>46669.208083782731</v>
      </c>
      <c r="O54" s="29">
        <f t="shared" si="10"/>
        <v>47882.825328136372</v>
      </c>
      <c r="P54" s="29">
        <f t="shared" si="10"/>
        <v>48843.847110560702</v>
      </c>
      <c r="Q54" s="29">
        <f t="shared" si="10"/>
        <v>50271.05283265328</v>
      </c>
      <c r="R54" s="29">
        <f t="shared" si="10"/>
        <v>49248.683872625057</v>
      </c>
      <c r="S54" s="29">
        <f t="shared" si="10"/>
        <v>48753.553620222221</v>
      </c>
      <c r="T54" s="29">
        <f t="shared" si="10"/>
        <v>51270.40874419405</v>
      </c>
      <c r="U54" s="29">
        <f t="shared" si="10"/>
        <v>52627.351783592952</v>
      </c>
      <c r="V54" s="29">
        <f t="shared" si="10"/>
        <v>52123.096454532693</v>
      </c>
      <c r="W54" s="29">
        <f t="shared" si="10"/>
        <v>51341.946126468181</v>
      </c>
      <c r="X54" s="29">
        <f t="shared" si="10"/>
        <v>52838.955156048476</v>
      </c>
      <c r="Y54" s="29">
        <f t="shared" si="10"/>
        <v>52709.89731496037</v>
      </c>
      <c r="Z54" s="29">
        <f t="shared" si="10"/>
        <v>51910.631958273159</v>
      </c>
      <c r="AA54" s="29">
        <f t="shared" si="10"/>
        <v>51857.402588162178</v>
      </c>
      <c r="AB54" s="29">
        <f t="shared" si="10"/>
        <v>52297.882389489656</v>
      </c>
      <c r="AC54" s="29">
        <f t="shared" si="10"/>
        <v>51625.310142181981</v>
      </c>
      <c r="AD54" s="29">
        <f t="shared" si="10"/>
        <v>53340.619386129591</v>
      </c>
      <c r="AE54" s="29">
        <f t="shared" si="10"/>
        <v>54294.826929576688</v>
      </c>
      <c r="AF54" s="29">
        <f t="shared" si="10"/>
        <v>53204.342791018964</v>
      </c>
      <c r="AG54" s="29">
        <f t="shared" si="10"/>
        <v>52906.240058991534</v>
      </c>
    </row>
    <row r="55" spans="1:34" ht="15" collapsed="1" x14ac:dyDescent="0.2">
      <c r="A55" s="75"/>
      <c r="B55" s="3" t="s">
        <v>68</v>
      </c>
      <c r="C55" s="3" t="s">
        <v>84</v>
      </c>
      <c r="D55" s="29">
        <f>D56+D57+D58+D59+D60+D61</f>
        <v>34582.001796238765</v>
      </c>
      <c r="E55" s="29">
        <f>E56+E57+E58+E59+E60+E61</f>
        <v>34506.742514594698</v>
      </c>
      <c r="F55" s="29">
        <f t="shared" ref="F55:AG55" si="11">F56+F57+F58+F59+F60+F61</f>
        <v>34306.976510086883</v>
      </c>
      <c r="G55" s="29">
        <f t="shared" si="11"/>
        <v>33653.534944035389</v>
      </c>
      <c r="H55" s="29">
        <f t="shared" si="11"/>
        <v>32921.468618870298</v>
      </c>
      <c r="I55" s="29">
        <f t="shared" si="11"/>
        <v>32693.11442248031</v>
      </c>
      <c r="J55" s="29">
        <f t="shared" si="11"/>
        <v>32331.391476176897</v>
      </c>
      <c r="K55" s="29">
        <f t="shared" si="11"/>
        <v>31640.403317536249</v>
      </c>
      <c r="L55" s="29">
        <f t="shared" si="11"/>
        <v>31793.054232250004</v>
      </c>
      <c r="M55" s="29">
        <f t="shared" si="11"/>
        <v>31611.169687031004</v>
      </c>
      <c r="N55" s="29">
        <f t="shared" si="11"/>
        <v>32067.401504419082</v>
      </c>
      <c r="O55" s="29">
        <f t="shared" si="11"/>
        <v>32657.587145552407</v>
      </c>
      <c r="P55" s="29">
        <f t="shared" si="11"/>
        <v>33672.912756917765</v>
      </c>
      <c r="Q55" s="29">
        <f t="shared" si="11"/>
        <v>35532.458060462821</v>
      </c>
      <c r="R55" s="29">
        <f t="shared" si="11"/>
        <v>34298.299530241973</v>
      </c>
      <c r="S55" s="29">
        <f t="shared" si="11"/>
        <v>33606.536805851385</v>
      </c>
      <c r="T55" s="29">
        <f t="shared" si="11"/>
        <v>36036.339877462466</v>
      </c>
      <c r="U55" s="29">
        <f t="shared" si="11"/>
        <v>38099.403471721744</v>
      </c>
      <c r="V55" s="29">
        <f t="shared" si="11"/>
        <v>37402.332835359237</v>
      </c>
      <c r="W55" s="29">
        <f t="shared" si="11"/>
        <v>36654.019535529143</v>
      </c>
      <c r="X55" s="29">
        <f t="shared" si="11"/>
        <v>37833.905169950071</v>
      </c>
      <c r="Y55" s="29">
        <f t="shared" si="11"/>
        <v>38321.345115757496</v>
      </c>
      <c r="Z55" s="29">
        <f t="shared" si="11"/>
        <v>37027.243338626962</v>
      </c>
      <c r="AA55" s="29">
        <f t="shared" si="11"/>
        <v>37232.993063733156</v>
      </c>
      <c r="AB55" s="29">
        <f t="shared" si="11"/>
        <v>38351.206574970238</v>
      </c>
      <c r="AC55" s="29">
        <f t="shared" si="11"/>
        <v>37478.43472947515</v>
      </c>
      <c r="AD55" s="29">
        <f t="shared" si="11"/>
        <v>39273.83641525721</v>
      </c>
      <c r="AE55" s="29">
        <f t="shared" si="11"/>
        <v>39922.582819747957</v>
      </c>
      <c r="AF55" s="29">
        <f t="shared" si="11"/>
        <v>39245.570613631833</v>
      </c>
      <c r="AG55" s="29">
        <f t="shared" si="11"/>
        <v>39023.906174157521</v>
      </c>
    </row>
    <row r="56" spans="1:34" ht="15.75" customHeight="1" x14ac:dyDescent="0.2">
      <c r="A56" s="75"/>
      <c r="B56" s="4" t="s">
        <v>73</v>
      </c>
      <c r="C56" s="4" t="s">
        <v>85</v>
      </c>
      <c r="D56" s="38">
        <v>4249.9704875524112</v>
      </c>
      <c r="E56" s="38">
        <v>4325.8949247459614</v>
      </c>
      <c r="F56" s="38">
        <v>4338.3278928771479</v>
      </c>
      <c r="G56" s="38">
        <v>4338.0659840713352</v>
      </c>
      <c r="H56" s="38">
        <v>4253.8249298264873</v>
      </c>
      <c r="I56" s="38">
        <v>4238.6424844854664</v>
      </c>
      <c r="J56" s="38">
        <v>4251.1099479765253</v>
      </c>
      <c r="K56" s="38">
        <v>4307.0383387933334</v>
      </c>
      <c r="L56" s="38">
        <v>4311.1703904537198</v>
      </c>
      <c r="M56" s="38">
        <v>4295.5896387100875</v>
      </c>
      <c r="N56" s="38">
        <v>4296.917889390289</v>
      </c>
      <c r="O56" s="38">
        <v>4460.7699827923534</v>
      </c>
      <c r="P56" s="38">
        <v>4437.3987824242686</v>
      </c>
      <c r="Q56" s="38">
        <v>4345.4606922507182</v>
      </c>
      <c r="R56" s="38">
        <v>4404.7634405812914</v>
      </c>
      <c r="S56" s="38">
        <v>4443.0348752003665</v>
      </c>
      <c r="T56" s="38">
        <v>4481.8016846751534</v>
      </c>
      <c r="U56" s="38">
        <v>4265.2516694008536</v>
      </c>
      <c r="V56" s="38">
        <v>4303.7524844579866</v>
      </c>
      <c r="W56" s="38">
        <v>4287.1335847681912</v>
      </c>
      <c r="X56" s="38">
        <v>4341.533634752961</v>
      </c>
      <c r="Y56" s="38">
        <v>4200.9457323187235</v>
      </c>
      <c r="Z56" s="38">
        <v>4284.0162834567218</v>
      </c>
      <c r="AA56" s="28">
        <v>4251.1643437389639</v>
      </c>
      <c r="AB56" s="28">
        <v>4093.3343068215077</v>
      </c>
      <c r="AC56" s="28">
        <v>4144.2938230551044</v>
      </c>
      <c r="AD56" s="28">
        <v>4085.2391895224796</v>
      </c>
      <c r="AE56" s="28">
        <v>4136.6639094171478</v>
      </c>
      <c r="AF56" s="28">
        <v>4033.8661401906215</v>
      </c>
      <c r="AG56" s="28">
        <v>3984.4502554956903</v>
      </c>
    </row>
    <row r="57" spans="1:34" ht="15.75" customHeight="1" x14ac:dyDescent="0.2">
      <c r="A57" s="75"/>
      <c r="B57" s="4" t="s">
        <v>71</v>
      </c>
      <c r="C57" s="4" t="s">
        <v>85</v>
      </c>
      <c r="D57" s="38">
        <v>12101.639840059466</v>
      </c>
      <c r="E57" s="38">
        <v>11939.681463101417</v>
      </c>
      <c r="F57" s="38">
        <v>11776.309537503037</v>
      </c>
      <c r="G57" s="38">
        <v>11611.524063263892</v>
      </c>
      <c r="H57" s="38">
        <v>11445.325040384208</v>
      </c>
      <c r="I57" s="38">
        <v>11277.712468864003</v>
      </c>
      <c r="J57" s="38">
        <v>11108.68634870304</v>
      </c>
      <c r="K57" s="38">
        <v>10984.884715895721</v>
      </c>
      <c r="L57" s="38">
        <v>11111.98028301828</v>
      </c>
      <c r="M57" s="38">
        <v>10940.466498919741</v>
      </c>
      <c r="N57" s="38">
        <v>10988.740909194985</v>
      </c>
      <c r="O57" s="38">
        <v>11126.470670709405</v>
      </c>
      <c r="P57" s="38">
        <v>11116.498180679804</v>
      </c>
      <c r="Q57" s="38">
        <v>11005.259123702281</v>
      </c>
      <c r="R57" s="38">
        <v>11056.622524278775</v>
      </c>
      <c r="S57" s="38">
        <v>11256.016758894342</v>
      </c>
      <c r="T57" s="38">
        <v>11201.382656522877</v>
      </c>
      <c r="U57" s="38">
        <v>11153.888933482354</v>
      </c>
      <c r="V57" s="38">
        <v>11244.12884752653</v>
      </c>
      <c r="W57" s="38">
        <v>11229.169618021082</v>
      </c>
      <c r="X57" s="38">
        <v>11253.256610334807</v>
      </c>
      <c r="Y57" s="38">
        <v>11236.767562738254</v>
      </c>
      <c r="Z57" s="38">
        <v>11193.306024990328</v>
      </c>
      <c r="AA57" s="28">
        <v>11042.615396136882</v>
      </c>
      <c r="AB57" s="28">
        <v>11165.940300242422</v>
      </c>
      <c r="AC57" s="28">
        <v>11075.730384801534</v>
      </c>
      <c r="AD57" s="28">
        <v>10940.843782130949</v>
      </c>
      <c r="AE57" s="28">
        <v>10951.542444701156</v>
      </c>
      <c r="AF57" s="28">
        <v>10609.125423858244</v>
      </c>
      <c r="AG57" s="28">
        <v>10443.56470498867</v>
      </c>
    </row>
    <row r="58" spans="1:34" ht="15.75" customHeight="1" x14ac:dyDescent="0.2">
      <c r="A58" s="75"/>
      <c r="B58" s="4" t="s">
        <v>72</v>
      </c>
      <c r="C58" s="4" t="s">
        <v>85</v>
      </c>
      <c r="D58" s="38">
        <v>7903.0008808933226</v>
      </c>
      <c r="E58" s="38">
        <v>7969.7040744216238</v>
      </c>
      <c r="F58" s="38">
        <v>8029.1667973623562</v>
      </c>
      <c r="G58" s="38">
        <v>8081.3890497120947</v>
      </c>
      <c r="H58" s="38">
        <v>8126.370831473746</v>
      </c>
      <c r="I58" s="38">
        <v>8164.1121426469335</v>
      </c>
      <c r="J58" s="38">
        <v>8501.9923208597866</v>
      </c>
      <c r="K58" s="38">
        <v>8530.9048748631067</v>
      </c>
      <c r="L58" s="38">
        <v>8552.3248480324037</v>
      </c>
      <c r="M58" s="38">
        <v>8566.2522403703078</v>
      </c>
      <c r="N58" s="38">
        <v>8572.6870518763717</v>
      </c>
      <c r="O58" s="38">
        <v>8571.6292825501623</v>
      </c>
      <c r="P58" s="38">
        <v>8563.0789323915888</v>
      </c>
      <c r="Q58" s="38">
        <v>8919.8522596885723</v>
      </c>
      <c r="R58" s="38">
        <v>8883.0182609881558</v>
      </c>
      <c r="S58" s="38">
        <v>8838.0333595874727</v>
      </c>
      <c r="T58" s="38">
        <v>10560.758337398291</v>
      </c>
      <c r="U58" s="38">
        <v>10475.6097121087</v>
      </c>
      <c r="V58" s="38">
        <v>10380.023681615203</v>
      </c>
      <c r="W58" s="38">
        <v>10274.000245918549</v>
      </c>
      <c r="X58" s="38">
        <v>10157.53940502114</v>
      </c>
      <c r="Y58" s="38">
        <v>10030.641158918757</v>
      </c>
      <c r="Z58" s="38">
        <v>9904.2169671011579</v>
      </c>
      <c r="AA58" s="28">
        <v>9767.6593213942488</v>
      </c>
      <c r="AB58" s="28">
        <v>9620.9720988858862</v>
      </c>
      <c r="AC58" s="28">
        <v>9464.1552995755119</v>
      </c>
      <c r="AD58" s="28">
        <v>9297.2089234625782</v>
      </c>
      <c r="AE58" s="28">
        <v>9131.9929713773545</v>
      </c>
      <c r="AF58" s="28">
        <v>8957.3722406419656</v>
      </c>
      <c r="AG58" s="28">
        <v>8775.3960728698985</v>
      </c>
    </row>
    <row r="59" spans="1:34" ht="15.75" customHeight="1" x14ac:dyDescent="0.2">
      <c r="A59" s="75"/>
      <c r="B59" s="4" t="s">
        <v>35</v>
      </c>
      <c r="C59" s="4" t="s">
        <v>85</v>
      </c>
      <c r="D59" s="38">
        <v>6558.0302939374496</v>
      </c>
      <c r="E59" s="38">
        <v>6506.2365755593091</v>
      </c>
      <c r="F59" s="38">
        <v>6417.4724026801359</v>
      </c>
      <c r="G59" s="38">
        <v>5877.7681108381812</v>
      </c>
      <c r="H59" s="38">
        <v>5362.9759869036025</v>
      </c>
      <c r="I59" s="38">
        <v>5294.6162336334864</v>
      </c>
      <c r="J59" s="38">
        <v>4766.8310608425736</v>
      </c>
      <c r="K59" s="38">
        <v>4267.099021009748</v>
      </c>
      <c r="L59" s="38">
        <v>4045.6243392787178</v>
      </c>
      <c r="M59" s="38">
        <v>4443.2412142675148</v>
      </c>
      <c r="N59" s="38">
        <v>4114.576490467939</v>
      </c>
      <c r="O59" s="38">
        <v>4421.4167516728976</v>
      </c>
      <c r="P59" s="38">
        <v>4425.1965318310558</v>
      </c>
      <c r="Q59" s="38">
        <v>4156.2751676638645</v>
      </c>
      <c r="R59" s="38">
        <v>4275.9529631369105</v>
      </c>
      <c r="S59" s="38">
        <v>4116.9789914926914</v>
      </c>
      <c r="T59" s="38">
        <v>4103.2545184613955</v>
      </c>
      <c r="U59" s="38">
        <v>4340.7084029058051</v>
      </c>
      <c r="V59" s="38">
        <v>4038.6462017756839</v>
      </c>
      <c r="W59" s="38">
        <v>3664.4266755566655</v>
      </c>
      <c r="X59" s="38">
        <v>4208.261346258917</v>
      </c>
      <c r="Y59" s="38">
        <v>3805.7879678876916</v>
      </c>
      <c r="Z59" s="38">
        <v>3740.1687440946453</v>
      </c>
      <c r="AA59" s="28">
        <v>3604.9176547015536</v>
      </c>
      <c r="AB59" s="28">
        <v>3967.4641127017003</v>
      </c>
      <c r="AC59" s="28">
        <v>3654.1131919695999</v>
      </c>
      <c r="AD59" s="28">
        <v>3808.5360836420004</v>
      </c>
      <c r="AE59" s="28">
        <v>4028.0311912351999</v>
      </c>
      <c r="AF59" s="28">
        <v>3756.5018436380001</v>
      </c>
      <c r="AG59" s="28">
        <v>3426.4322735039996</v>
      </c>
    </row>
    <row r="60" spans="1:34" ht="15.75" customHeight="1" x14ac:dyDescent="0.2">
      <c r="A60" s="75"/>
      <c r="B60" s="21" t="s">
        <v>112</v>
      </c>
      <c r="C60" s="4"/>
      <c r="D60" s="38">
        <v>469.33109821905765</v>
      </c>
      <c r="E60" s="38">
        <v>465.19628118932457</v>
      </c>
      <c r="F60" s="38">
        <v>445.67068408714596</v>
      </c>
      <c r="G60" s="38">
        <v>444.75854057282538</v>
      </c>
      <c r="H60" s="38">
        <v>432.94263470519553</v>
      </c>
      <c r="I60" s="38">
        <v>418.00189727336158</v>
      </c>
      <c r="J60" s="38">
        <v>402.74260221791371</v>
      </c>
      <c r="K60" s="38">
        <v>400.47916313942807</v>
      </c>
      <c r="L60" s="38">
        <v>385.33572989212502</v>
      </c>
      <c r="M60" s="38">
        <v>376.45818526060987</v>
      </c>
      <c r="N60" s="38">
        <v>367.38854171766809</v>
      </c>
      <c r="O60" s="38">
        <v>360.14933826113963</v>
      </c>
      <c r="P60" s="38">
        <v>352.50083732794116</v>
      </c>
      <c r="Q60" s="38">
        <v>355.00542178335724</v>
      </c>
      <c r="R60" s="38">
        <v>342.43919198376318</v>
      </c>
      <c r="S60" s="38">
        <v>350.92436291098852</v>
      </c>
      <c r="T60" s="38">
        <v>322.29246137657418</v>
      </c>
      <c r="U60" s="38">
        <v>314.83632329421869</v>
      </c>
      <c r="V60" s="38">
        <v>508.73288236870007</v>
      </c>
      <c r="W60" s="38">
        <v>492.62750407239992</v>
      </c>
      <c r="X60" s="38">
        <v>487.19004883640025</v>
      </c>
      <c r="Y60" s="38">
        <v>542.70485537420006</v>
      </c>
      <c r="Z60" s="38">
        <v>521.15789919430006</v>
      </c>
      <c r="AA60" s="28">
        <v>537.90757363570003</v>
      </c>
      <c r="AB60" s="28">
        <v>524.31410810159969</v>
      </c>
      <c r="AC60" s="28">
        <v>507.0445856931002</v>
      </c>
      <c r="AD60" s="28">
        <v>498.88502035870005</v>
      </c>
      <c r="AE60" s="28">
        <v>467.75693460200011</v>
      </c>
      <c r="AF60" s="28">
        <v>468.6817311210001</v>
      </c>
      <c r="AG60" s="28">
        <v>448.05126945829988</v>
      </c>
    </row>
    <row r="61" spans="1:34" ht="15.75" customHeight="1" x14ac:dyDescent="0.2">
      <c r="A61" s="75"/>
      <c r="B61" s="4" t="s">
        <v>36</v>
      </c>
      <c r="C61" s="4" t="s">
        <v>85</v>
      </c>
      <c r="D61" s="38">
        <v>3300.0291955770599</v>
      </c>
      <c r="E61" s="38">
        <v>3300.0291955770599</v>
      </c>
      <c r="F61" s="38">
        <v>3300.0291955770599</v>
      </c>
      <c r="G61" s="38">
        <v>3300.0291955770599</v>
      </c>
      <c r="H61" s="38">
        <v>3300.0291955770599</v>
      </c>
      <c r="I61" s="38">
        <v>3300.0291955770599</v>
      </c>
      <c r="J61" s="38">
        <v>3300.0291955770599</v>
      </c>
      <c r="K61" s="38">
        <v>3149.9972038349124</v>
      </c>
      <c r="L61" s="38">
        <v>3386.6186415747584</v>
      </c>
      <c r="M61" s="38">
        <v>2989.1619095027472</v>
      </c>
      <c r="N61" s="38">
        <v>3727.0906217718275</v>
      </c>
      <c r="O61" s="38">
        <v>3717.1511195664502</v>
      </c>
      <c r="P61" s="38">
        <v>4778.2394922631092</v>
      </c>
      <c r="Q61" s="38">
        <v>6750.6053953740275</v>
      </c>
      <c r="R61" s="38">
        <v>5335.5031492730777</v>
      </c>
      <c r="S61" s="38">
        <v>4601.5484577655234</v>
      </c>
      <c r="T61" s="38">
        <v>5366.8502190281752</v>
      </c>
      <c r="U61" s="38">
        <v>7549.1084305298127</v>
      </c>
      <c r="V61" s="38">
        <v>6927.0487376151323</v>
      </c>
      <c r="W61" s="38">
        <v>6706.6619071922551</v>
      </c>
      <c r="X61" s="38">
        <v>7386.1241247458465</v>
      </c>
      <c r="Y61" s="38">
        <v>8504.4978385198683</v>
      </c>
      <c r="Z61" s="38">
        <v>7384.3774197898101</v>
      </c>
      <c r="AA61" s="28">
        <v>8028.7287741258106</v>
      </c>
      <c r="AB61" s="28">
        <v>8979.181648217118</v>
      </c>
      <c r="AC61" s="28">
        <v>8633.0974443802988</v>
      </c>
      <c r="AD61" s="28">
        <v>10643.123416140506</v>
      </c>
      <c r="AE61" s="28">
        <v>11206.595368415099</v>
      </c>
      <c r="AF61" s="28">
        <v>11420.023234182001</v>
      </c>
      <c r="AG61" s="28">
        <v>11946.011597840959</v>
      </c>
    </row>
    <row r="62" spans="1:34" ht="15.75" customHeight="1" x14ac:dyDescent="0.2">
      <c r="A62" s="75"/>
      <c r="B62" s="3" t="s">
        <v>69</v>
      </c>
      <c r="C62" s="3" t="s">
        <v>84</v>
      </c>
      <c r="D62" s="29">
        <f>D66+D65+D64+D63</f>
        <v>14915.088936209748</v>
      </c>
      <c r="E62" s="29">
        <f t="shared" ref="E62:H62" si="12">E66+E65+E64+E63</f>
        <v>15056.667646594193</v>
      </c>
      <c r="F62" s="29">
        <f t="shared" si="12"/>
        <v>15077.167010559264</v>
      </c>
      <c r="G62" s="29">
        <f t="shared" si="12"/>
        <v>15123.918813955201</v>
      </c>
      <c r="H62" s="29">
        <f t="shared" si="12"/>
        <v>14855.806585100197</v>
      </c>
      <c r="I62" s="29">
        <f t="shared" ref="I62" si="13">I66+I65+I64+I63</f>
        <v>14766.922377979428</v>
      </c>
      <c r="J62" s="29">
        <f t="shared" ref="J62" si="14">J66+J65+J64+J63</f>
        <v>14714.699127063152</v>
      </c>
      <c r="K62" s="29">
        <f t="shared" ref="K62:L62" si="15">K66+K65+K64+K63</f>
        <v>14864.378482609111</v>
      </c>
      <c r="L62" s="29">
        <f t="shared" si="15"/>
        <v>14953.288177554408</v>
      </c>
      <c r="M62" s="29">
        <f t="shared" ref="M62" si="16">M66+M65+M64+M63</f>
        <v>14834.555300815551</v>
      </c>
      <c r="N62" s="29">
        <f t="shared" ref="N62" si="17">N66+N65+N64+N63</f>
        <v>14601.806579363649</v>
      </c>
      <c r="O62" s="29">
        <f t="shared" ref="O62:P62" si="18">O66+O65+O64+O63</f>
        <v>15225.238182583969</v>
      </c>
      <c r="P62" s="29">
        <f t="shared" si="18"/>
        <v>15170.934353642935</v>
      </c>
      <c r="Q62" s="29">
        <f t="shared" ref="Q62" si="19">Q66+Q65+Q64+Q63</f>
        <v>14738.594772190459</v>
      </c>
      <c r="R62" s="29">
        <f t="shared" ref="R62" si="20">R66+R65+R64+R63</f>
        <v>14950.38434238308</v>
      </c>
      <c r="S62" s="29">
        <f t="shared" ref="S62:T62" si="21">S66+S65+S64+S63</f>
        <v>15147.016814370836</v>
      </c>
      <c r="T62" s="29">
        <f t="shared" si="21"/>
        <v>15234.068866731581</v>
      </c>
      <c r="U62" s="29">
        <f t="shared" ref="U62" si="22">U66+U65+U64+U63</f>
        <v>14527.948311871211</v>
      </c>
      <c r="V62" s="29">
        <f t="shared" ref="V62" si="23">V66+V65+V64+V63</f>
        <v>14720.763619173458</v>
      </c>
      <c r="W62" s="29">
        <f t="shared" ref="W62:X62" si="24">W66+W65+W64+W63</f>
        <v>14687.926590939036</v>
      </c>
      <c r="X62" s="29">
        <f t="shared" si="24"/>
        <v>15005.049986098404</v>
      </c>
      <c r="Y62" s="29">
        <f t="shared" ref="Y62" si="25">Y66+Y65+Y64+Y63</f>
        <v>14388.552199202875</v>
      </c>
      <c r="Z62" s="29">
        <f t="shared" ref="Z62" si="26">Z66+Z65+Z64+Z63</f>
        <v>14883.388619646197</v>
      </c>
      <c r="AA62" s="29">
        <f t="shared" ref="AA62:AB62" si="27">AA66+AA65+AA64+AA63</f>
        <v>14624.409524429022</v>
      </c>
      <c r="AB62" s="29">
        <f t="shared" si="27"/>
        <v>13946.675814519418</v>
      </c>
      <c r="AC62" s="29">
        <f t="shared" ref="AC62" si="28">AC66+AC65+AC64+AC63</f>
        <v>14146.875412706831</v>
      </c>
      <c r="AD62" s="29">
        <f t="shared" ref="AD62" si="29">AD66+AD65+AD64+AD63</f>
        <v>14066.782970872384</v>
      </c>
      <c r="AE62" s="29">
        <f t="shared" ref="AE62:AF62" si="30">AE66+AE65+AE64+AE63</f>
        <v>14372.244109828733</v>
      </c>
      <c r="AF62" s="29">
        <f t="shared" si="30"/>
        <v>13958.772177387133</v>
      </c>
      <c r="AG62" s="29">
        <f t="shared" ref="AG62" si="31">AG66+AG65+AG64+AG63</f>
        <v>13882.33388483401</v>
      </c>
    </row>
    <row r="63" spans="1:34" ht="15.75" customHeight="1" x14ac:dyDescent="0.2">
      <c r="A63" s="75"/>
      <c r="B63" s="4" t="s">
        <v>37</v>
      </c>
      <c r="C63" s="4" t="s">
        <v>85</v>
      </c>
      <c r="D63" s="38">
        <v>5015.2530142097476</v>
      </c>
      <c r="E63" s="38">
        <v>5031.6248945941925</v>
      </c>
      <c r="F63" s="38">
        <v>5047.2224685592655</v>
      </c>
      <c r="G63" s="38">
        <v>5062.0465133152011</v>
      </c>
      <c r="H63" s="38">
        <v>5076.0978049201967</v>
      </c>
      <c r="I63" s="38">
        <v>5089.3771182594301</v>
      </c>
      <c r="J63" s="38">
        <v>5101.8852270431516</v>
      </c>
      <c r="K63" s="38">
        <v>5113.6229038391111</v>
      </c>
      <c r="L63" s="38">
        <v>5124.5909200344086</v>
      </c>
      <c r="M63" s="38">
        <v>5134.7900458755494</v>
      </c>
      <c r="N63" s="38">
        <v>5144.2210504436489</v>
      </c>
      <c r="O63" s="38">
        <v>5152.8847016639711</v>
      </c>
      <c r="P63" s="38">
        <v>5160.7817663116457</v>
      </c>
      <c r="Q63" s="38">
        <v>5167.9130100269322</v>
      </c>
      <c r="R63" s="38">
        <v>5174.2791972846981</v>
      </c>
      <c r="S63" s="38">
        <v>5179.8810914287569</v>
      </c>
      <c r="T63" s="38">
        <v>5184.7194546546934</v>
      </c>
      <c r="U63" s="38">
        <v>5188.7950480155941</v>
      </c>
      <c r="V63" s="38">
        <v>5192.1086314353943</v>
      </c>
      <c r="W63" s="38">
        <v>5194.660963701248</v>
      </c>
      <c r="X63" s="38">
        <v>5196.452802463531</v>
      </c>
      <c r="Y63" s="38">
        <v>5197.484904245377</v>
      </c>
      <c r="Z63" s="38">
        <v>5197.758024436951</v>
      </c>
      <c r="AA63" s="28">
        <v>5197.2729173088073</v>
      </c>
      <c r="AB63" s="28">
        <v>5196.0303360004427</v>
      </c>
      <c r="AC63" s="28">
        <v>5194.0310325431819</v>
      </c>
      <c r="AD63" s="28">
        <v>5191.2757578334804</v>
      </c>
      <c r="AE63" s="28">
        <v>5187.7652616500854</v>
      </c>
      <c r="AF63" s="28">
        <v>5183.5002926750185</v>
      </c>
      <c r="AG63" s="28">
        <v>5178.4815984611514</v>
      </c>
    </row>
    <row r="64" spans="1:34" ht="15.75" customHeight="1" collapsed="1" x14ac:dyDescent="0.2">
      <c r="A64" s="75"/>
      <c r="B64" s="4" t="s">
        <v>38</v>
      </c>
      <c r="C64" s="4" t="s">
        <v>85</v>
      </c>
      <c r="D64" s="38">
        <v>6259.8359220000002</v>
      </c>
      <c r="E64" s="38">
        <v>6155.0427520000003</v>
      </c>
      <c r="F64" s="38">
        <v>6119.9445419999993</v>
      </c>
      <c r="G64" s="38">
        <v>6161.8723006399996</v>
      </c>
      <c r="H64" s="38">
        <v>6049.7087801799998</v>
      </c>
      <c r="I64" s="38">
        <v>5777.5452597199992</v>
      </c>
      <c r="J64" s="38">
        <v>5552.8139000199999</v>
      </c>
      <c r="K64" s="38">
        <v>5720.7555787699994</v>
      </c>
      <c r="L64" s="38">
        <v>5798.6972575199998</v>
      </c>
      <c r="M64" s="38">
        <v>5609.76525494</v>
      </c>
      <c r="N64" s="38">
        <v>5297.5855289200008</v>
      </c>
      <c r="O64" s="38">
        <v>5742.35348092</v>
      </c>
      <c r="P64" s="38">
        <v>5710.1525873312885</v>
      </c>
      <c r="Q64" s="38">
        <v>5240.6817621635273</v>
      </c>
      <c r="R64" s="38">
        <v>5416.1051450983823</v>
      </c>
      <c r="S64" s="38">
        <v>5587.1357229420801</v>
      </c>
      <c r="T64" s="38">
        <v>5579.3494120768864</v>
      </c>
      <c r="U64" s="38">
        <v>5029.1532638556164</v>
      </c>
      <c r="V64" s="38">
        <v>5128.6549877380648</v>
      </c>
      <c r="W64" s="38">
        <v>5103.2656272377881</v>
      </c>
      <c r="X64" s="38">
        <v>5348.5971836348717</v>
      </c>
      <c r="Y64" s="38">
        <v>4871.0672949574991</v>
      </c>
      <c r="Z64" s="38">
        <v>5205.6305952092462</v>
      </c>
      <c r="AA64" s="28">
        <v>4937.1366071202156</v>
      </c>
      <c r="AB64" s="28">
        <v>4490.6454785189744</v>
      </c>
      <c r="AC64" s="28">
        <v>4552.8443801636495</v>
      </c>
      <c r="AD64" s="28">
        <v>4225.5072130389035</v>
      </c>
      <c r="AE64" s="28">
        <v>4544.4788481786472</v>
      </c>
      <c r="AF64" s="28">
        <v>4055.2718847121141</v>
      </c>
      <c r="AG64" s="28">
        <v>3973.8522863728599</v>
      </c>
    </row>
    <row r="65" spans="1:34" ht="15.75" customHeight="1" x14ac:dyDescent="0.2">
      <c r="A65" s="75"/>
      <c r="B65" s="4" t="s">
        <v>70</v>
      </c>
      <c r="C65" s="4" t="s">
        <v>85</v>
      </c>
      <c r="D65" s="38">
        <v>3170</v>
      </c>
      <c r="E65" s="38">
        <v>3330</v>
      </c>
      <c r="F65" s="38">
        <v>3360</v>
      </c>
      <c r="G65" s="38">
        <v>3340</v>
      </c>
      <c r="H65" s="38">
        <v>3240</v>
      </c>
      <c r="I65" s="38">
        <v>3290</v>
      </c>
      <c r="J65" s="38">
        <v>3380</v>
      </c>
      <c r="K65" s="38">
        <v>3430</v>
      </c>
      <c r="L65" s="38">
        <v>3400</v>
      </c>
      <c r="M65" s="38">
        <v>3440</v>
      </c>
      <c r="N65" s="38">
        <v>3570</v>
      </c>
      <c r="O65" s="38">
        <v>3680</v>
      </c>
      <c r="P65" s="38">
        <v>3660</v>
      </c>
      <c r="Q65" s="38">
        <v>3660</v>
      </c>
      <c r="R65" s="38">
        <v>3700</v>
      </c>
      <c r="S65" s="38">
        <v>3700</v>
      </c>
      <c r="T65" s="38">
        <v>3790</v>
      </c>
      <c r="U65" s="38">
        <v>3620</v>
      </c>
      <c r="V65" s="38">
        <v>3640</v>
      </c>
      <c r="W65" s="38">
        <v>3610</v>
      </c>
      <c r="X65" s="38">
        <v>3610</v>
      </c>
      <c r="Y65" s="38">
        <v>3560</v>
      </c>
      <c r="Z65" s="38">
        <v>3550</v>
      </c>
      <c r="AA65" s="28">
        <v>3590</v>
      </c>
      <c r="AB65" s="28">
        <v>3500</v>
      </c>
      <c r="AC65" s="28">
        <v>3550</v>
      </c>
      <c r="AD65" s="28">
        <v>3510</v>
      </c>
      <c r="AE65" s="28">
        <v>3490</v>
      </c>
      <c r="AF65" s="28">
        <v>3480</v>
      </c>
      <c r="AG65" s="28">
        <v>3400</v>
      </c>
    </row>
    <row r="66" spans="1:34" ht="15.75" customHeight="1" x14ac:dyDescent="0.2">
      <c r="A66" s="75"/>
      <c r="B66" s="4" t="s">
        <v>39</v>
      </c>
      <c r="C66" s="4" t="s">
        <v>85</v>
      </c>
      <c r="D66" s="38">
        <v>470</v>
      </c>
      <c r="E66" s="38">
        <v>540</v>
      </c>
      <c r="F66" s="38">
        <v>550</v>
      </c>
      <c r="G66" s="38">
        <v>560</v>
      </c>
      <c r="H66" s="38">
        <v>490</v>
      </c>
      <c r="I66" s="38">
        <v>610</v>
      </c>
      <c r="J66" s="38">
        <v>680</v>
      </c>
      <c r="K66" s="38">
        <v>600</v>
      </c>
      <c r="L66" s="38">
        <v>630</v>
      </c>
      <c r="M66" s="38">
        <v>650</v>
      </c>
      <c r="N66" s="38">
        <v>590</v>
      </c>
      <c r="O66" s="38">
        <v>650</v>
      </c>
      <c r="P66" s="38">
        <v>640</v>
      </c>
      <c r="Q66" s="38">
        <v>670</v>
      </c>
      <c r="R66" s="38">
        <v>660</v>
      </c>
      <c r="S66" s="38">
        <v>680</v>
      </c>
      <c r="T66" s="38">
        <v>680</v>
      </c>
      <c r="U66" s="38">
        <v>690</v>
      </c>
      <c r="V66" s="38">
        <v>760</v>
      </c>
      <c r="W66" s="38">
        <v>780</v>
      </c>
      <c r="X66" s="38">
        <v>850</v>
      </c>
      <c r="Y66" s="38">
        <v>760</v>
      </c>
      <c r="Z66" s="38">
        <v>930</v>
      </c>
      <c r="AA66" s="28">
        <v>900</v>
      </c>
      <c r="AB66" s="28">
        <v>760</v>
      </c>
      <c r="AC66" s="28">
        <v>850</v>
      </c>
      <c r="AD66" s="28">
        <v>1140</v>
      </c>
      <c r="AE66" s="28">
        <v>1150</v>
      </c>
      <c r="AF66" s="28">
        <v>1240</v>
      </c>
      <c r="AG66" s="28">
        <v>1330</v>
      </c>
    </row>
    <row r="67" spans="1:34" ht="15.75" customHeight="1" x14ac:dyDescent="0.2">
      <c r="A67" s="75"/>
      <c r="B67" s="3" t="s">
        <v>86</v>
      </c>
      <c r="C67" s="3" t="s">
        <v>1</v>
      </c>
      <c r="D67" s="29">
        <v>44.13996797932456</v>
      </c>
      <c r="E67" s="29">
        <v>44.070817421486417</v>
      </c>
      <c r="F67" s="29">
        <v>45.014448799149967</v>
      </c>
      <c r="G67" s="29">
        <v>46.000761153557079</v>
      </c>
      <c r="H67" s="29">
        <v>44.799541013216334</v>
      </c>
      <c r="I67" s="29">
        <v>46.232581091861796</v>
      </c>
      <c r="J67" s="29">
        <v>48.055002466970109</v>
      </c>
      <c r="K67" s="29">
        <v>46.797338160894192</v>
      </c>
      <c r="L67" s="29">
        <v>48.844463166408261</v>
      </c>
      <c r="M67" s="29">
        <v>45.96547907387901</v>
      </c>
      <c r="N67" s="29">
        <v>50.440110228011363</v>
      </c>
      <c r="O67" s="29">
        <v>45.039113402791671</v>
      </c>
      <c r="P67" s="29">
        <v>46.564718680978835</v>
      </c>
      <c r="Q67" s="29">
        <v>43.313196706826908</v>
      </c>
      <c r="R67" s="29">
        <v>47.589089001071741</v>
      </c>
      <c r="S67" s="29">
        <v>47.582172533937758</v>
      </c>
      <c r="T67" s="29">
        <v>44.095611003998826</v>
      </c>
      <c r="U67" s="29">
        <v>42.388462458027568</v>
      </c>
      <c r="V67" s="29">
        <v>44.346147527109018</v>
      </c>
      <c r="W67" s="29">
        <v>46.439115337037087</v>
      </c>
      <c r="X67" s="29">
        <v>43.280500897918664</v>
      </c>
      <c r="Y67" s="29">
        <v>47.104006477490074</v>
      </c>
      <c r="Z67" s="29">
        <v>45.332646557001425</v>
      </c>
      <c r="AA67" s="29">
        <v>44.105578748846433</v>
      </c>
      <c r="AB67" s="29">
        <v>47.028303801373866</v>
      </c>
      <c r="AC67" s="29">
        <v>45.381554453733848</v>
      </c>
      <c r="AD67" s="29">
        <v>41.17632198139534</v>
      </c>
      <c r="AE67" s="29">
        <v>43.416247899519348</v>
      </c>
      <c r="AF67" s="29">
        <v>42.561746332771705</v>
      </c>
      <c r="AG67" s="29">
        <v>42.481488748461466</v>
      </c>
    </row>
    <row r="68" spans="1:34" ht="18" x14ac:dyDescent="0.25">
      <c r="A68" s="71" t="s">
        <v>104</v>
      </c>
      <c r="B68" s="18" t="s">
        <v>87</v>
      </c>
      <c r="C68" s="18"/>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row>
    <row r="69" spans="1:34" ht="15" x14ac:dyDescent="0.2">
      <c r="A69" s="75"/>
      <c r="B69" s="9" t="s">
        <v>88</v>
      </c>
      <c r="C69" s="9" t="s">
        <v>89</v>
      </c>
      <c r="D69" s="40" t="s">
        <v>2</v>
      </c>
      <c r="E69" s="40" t="s">
        <v>2</v>
      </c>
      <c r="F69" s="40" t="s">
        <v>2</v>
      </c>
      <c r="G69" s="9">
        <v>19.3</v>
      </c>
      <c r="H69" s="9">
        <v>54.7</v>
      </c>
      <c r="I69" s="9">
        <v>58.7</v>
      </c>
      <c r="J69" s="9">
        <v>74.900000000000006</v>
      </c>
      <c r="K69" s="9">
        <v>85.9</v>
      </c>
      <c r="L69" s="9">
        <v>89</v>
      </c>
      <c r="M69" s="9">
        <v>107.2</v>
      </c>
      <c r="N69" s="9">
        <v>110.4</v>
      </c>
      <c r="O69" s="9">
        <v>111.7</v>
      </c>
      <c r="P69" s="9">
        <v>114.8</v>
      </c>
      <c r="Q69" s="9">
        <v>116.4</v>
      </c>
      <c r="R69" s="9">
        <v>116</v>
      </c>
      <c r="S69" s="9">
        <v>117.3</v>
      </c>
      <c r="T69" s="9">
        <v>119.8</v>
      </c>
      <c r="U69" s="9">
        <v>120.8</v>
      </c>
      <c r="V69" s="9">
        <v>122.4</v>
      </c>
      <c r="W69" s="9">
        <v>122.7</v>
      </c>
      <c r="X69" s="9">
        <v>125.2</v>
      </c>
      <c r="Y69" s="9">
        <v>129.9</v>
      </c>
      <c r="Z69" s="9">
        <v>134.30000000000001</v>
      </c>
      <c r="AA69" s="9">
        <v>141.5</v>
      </c>
      <c r="AB69" s="9">
        <v>153.9</v>
      </c>
      <c r="AC69" s="9">
        <v>161.1</v>
      </c>
      <c r="AD69" s="9">
        <v>164.3</v>
      </c>
      <c r="AE69" s="9">
        <v>165.2</v>
      </c>
      <c r="AF69" s="9">
        <v>166.6</v>
      </c>
      <c r="AG69" s="9">
        <v>168.4</v>
      </c>
      <c r="AH69" s="9">
        <v>170.422</v>
      </c>
    </row>
    <row r="70" spans="1:34" ht="15.75" customHeight="1" collapsed="1" x14ac:dyDescent="0.2">
      <c r="A70" s="75"/>
      <c r="B70" s="5" t="s">
        <v>40</v>
      </c>
      <c r="C70" s="5" t="s">
        <v>90</v>
      </c>
      <c r="D70" s="41" t="s">
        <v>2</v>
      </c>
      <c r="E70" s="41" t="s">
        <v>2</v>
      </c>
      <c r="F70" s="41" t="s">
        <v>2</v>
      </c>
      <c r="G70" s="5">
        <v>5.7</v>
      </c>
      <c r="H70" s="5">
        <v>19</v>
      </c>
      <c r="I70" s="5">
        <v>22.7</v>
      </c>
      <c r="J70" s="5">
        <v>31.1</v>
      </c>
      <c r="K70" s="5">
        <v>38.1</v>
      </c>
      <c r="L70" s="5">
        <v>42.5</v>
      </c>
      <c r="M70" s="5">
        <v>51.5</v>
      </c>
      <c r="N70" s="5">
        <v>53.7</v>
      </c>
      <c r="O70" s="5">
        <v>54.1</v>
      </c>
      <c r="P70" s="5">
        <v>56</v>
      </c>
      <c r="Q70" s="5">
        <v>57.1</v>
      </c>
      <c r="R70" s="5">
        <v>57.2</v>
      </c>
      <c r="S70" s="5">
        <v>57.5</v>
      </c>
      <c r="T70" s="5">
        <v>58.1</v>
      </c>
      <c r="U70" s="5">
        <v>58.5</v>
      </c>
      <c r="V70" s="5">
        <v>59</v>
      </c>
      <c r="W70" s="5">
        <v>58.8</v>
      </c>
      <c r="X70" s="5">
        <v>60</v>
      </c>
      <c r="Y70" s="5">
        <v>62.5</v>
      </c>
      <c r="Z70" s="5">
        <v>64.5</v>
      </c>
      <c r="AA70" s="5">
        <v>67.3</v>
      </c>
      <c r="AB70" s="5">
        <v>71.5</v>
      </c>
      <c r="AC70" s="5">
        <v>73.8</v>
      </c>
      <c r="AD70" s="5">
        <v>75</v>
      </c>
      <c r="AE70" s="5">
        <v>77.2</v>
      </c>
      <c r="AF70" s="5">
        <v>78</v>
      </c>
      <c r="AG70" s="5">
        <v>78.8</v>
      </c>
      <c r="AH70" s="5">
        <v>79.781999999999996</v>
      </c>
    </row>
    <row r="71" spans="1:34" ht="15.75" customHeight="1" x14ac:dyDescent="0.2">
      <c r="A71" s="75"/>
      <c r="B71" s="5" t="s">
        <v>41</v>
      </c>
      <c r="C71" s="5" t="s">
        <v>90</v>
      </c>
      <c r="D71" s="41" t="s">
        <v>2</v>
      </c>
      <c r="E71" s="41" t="s">
        <v>2</v>
      </c>
      <c r="F71" s="41" t="s">
        <v>2</v>
      </c>
      <c r="G71" s="5">
        <v>13.6</v>
      </c>
      <c r="H71" s="5">
        <v>35.700000000000003</v>
      </c>
      <c r="I71" s="5">
        <v>36</v>
      </c>
      <c r="J71" s="5">
        <v>43.7</v>
      </c>
      <c r="K71" s="5">
        <v>47.8</v>
      </c>
      <c r="L71" s="5">
        <v>46.4</v>
      </c>
      <c r="M71" s="5">
        <v>55.7</v>
      </c>
      <c r="N71" s="5">
        <v>56.7</v>
      </c>
      <c r="O71" s="5">
        <v>57.5</v>
      </c>
      <c r="P71" s="5">
        <v>58.8</v>
      </c>
      <c r="Q71" s="5">
        <v>59.3</v>
      </c>
      <c r="R71" s="5">
        <v>58.8</v>
      </c>
      <c r="S71" s="5">
        <v>59.8</v>
      </c>
      <c r="T71" s="5">
        <v>61.8</v>
      </c>
      <c r="U71" s="5">
        <v>62.3</v>
      </c>
      <c r="V71" s="5">
        <v>63.4</v>
      </c>
      <c r="W71" s="5">
        <v>63.9</v>
      </c>
      <c r="X71" s="5">
        <v>65.2</v>
      </c>
      <c r="Y71" s="5">
        <v>67.3</v>
      </c>
      <c r="Z71" s="5">
        <v>69.8</v>
      </c>
      <c r="AA71" s="5">
        <v>74.2</v>
      </c>
      <c r="AB71" s="5">
        <v>82.5</v>
      </c>
      <c r="AC71" s="5">
        <v>87.3</v>
      </c>
      <c r="AD71" s="5">
        <v>89.2</v>
      </c>
      <c r="AE71" s="5">
        <v>88</v>
      </c>
      <c r="AF71" s="5">
        <v>88.7</v>
      </c>
      <c r="AG71" s="5">
        <v>89.6</v>
      </c>
      <c r="AH71" s="5">
        <v>90.64</v>
      </c>
    </row>
    <row r="72" spans="1:34" ht="15.75" customHeight="1" x14ac:dyDescent="0.2">
      <c r="A72" s="75"/>
      <c r="B72" s="5" t="s">
        <v>66</v>
      </c>
      <c r="C72" s="5" t="s">
        <v>1</v>
      </c>
      <c r="D72" s="41" t="s">
        <v>2</v>
      </c>
      <c r="E72" s="41" t="s">
        <v>2</v>
      </c>
      <c r="F72" s="41" t="s">
        <v>2</v>
      </c>
      <c r="G72" s="41" t="s">
        <v>2</v>
      </c>
      <c r="H72" s="41" t="s">
        <v>2</v>
      </c>
      <c r="I72" s="41" t="s">
        <v>2</v>
      </c>
      <c r="J72" s="41" t="s">
        <v>2</v>
      </c>
      <c r="K72" s="41" t="s">
        <v>2</v>
      </c>
      <c r="L72" s="41" t="s">
        <v>2</v>
      </c>
      <c r="M72" s="41" t="s">
        <v>2</v>
      </c>
      <c r="N72" s="41" t="s">
        <v>2</v>
      </c>
      <c r="O72" s="5">
        <v>1.3959033467612327</v>
      </c>
      <c r="P72" s="5">
        <v>11.251969126773556</v>
      </c>
      <c r="Q72" s="5">
        <v>20.545832350738884</v>
      </c>
      <c r="R72" s="5">
        <v>22.571790194626011</v>
      </c>
      <c r="S72" s="5">
        <v>24.429232589370255</v>
      </c>
      <c r="T72" s="5">
        <v>20.438864408790376</v>
      </c>
      <c r="U72" s="5">
        <v>20.827125393357012</v>
      </c>
      <c r="V72" s="5">
        <v>23.560101640618118</v>
      </c>
      <c r="W72" s="5">
        <v>25.011079871003695</v>
      </c>
      <c r="X72" s="5">
        <v>26.715710069882793</v>
      </c>
      <c r="Y72" s="5">
        <v>27.289014425005792</v>
      </c>
      <c r="Z72" s="5">
        <v>29.830239926780994</v>
      </c>
      <c r="AA72" s="5">
        <v>30.413920140949962</v>
      </c>
      <c r="AB72" s="5">
        <v>33.694714478459709</v>
      </c>
      <c r="AC72" s="5">
        <v>35.119957851395903</v>
      </c>
      <c r="AD72" s="5">
        <v>37.278090892966205</v>
      </c>
      <c r="AE72" s="5">
        <v>40.08662936854315</v>
      </c>
      <c r="AF72" s="5">
        <v>41.494140000000002</v>
      </c>
      <c r="AG72" s="5">
        <v>42.403617404609449</v>
      </c>
      <c r="AH72" s="5">
        <v>43.304775931588132</v>
      </c>
    </row>
    <row r="73" spans="1:34" ht="15.75" customHeight="1" x14ac:dyDescent="0.2">
      <c r="A73" s="75"/>
      <c r="B73" s="5" t="s">
        <v>42</v>
      </c>
      <c r="C73" s="5" t="s">
        <v>1</v>
      </c>
      <c r="D73" s="41" t="s">
        <v>2</v>
      </c>
      <c r="E73" s="41" t="s">
        <v>2</v>
      </c>
      <c r="F73" s="41" t="s">
        <v>2</v>
      </c>
      <c r="G73" s="41" t="s">
        <v>2</v>
      </c>
      <c r="H73" s="41" t="s">
        <v>2</v>
      </c>
      <c r="I73" s="41" t="s">
        <v>2</v>
      </c>
      <c r="J73" s="41" t="s">
        <v>2</v>
      </c>
      <c r="K73" s="41" t="s">
        <v>2</v>
      </c>
      <c r="L73" s="41" t="s">
        <v>2</v>
      </c>
      <c r="M73" s="41" t="s">
        <v>2</v>
      </c>
      <c r="N73" s="41" t="s">
        <v>2</v>
      </c>
      <c r="O73" s="5">
        <v>7.0346998824387025E-2</v>
      </c>
      <c r="P73" s="5">
        <v>3.1569755464061453</v>
      </c>
      <c r="Q73" s="5">
        <v>7.5971375364731877</v>
      </c>
      <c r="R73" s="5">
        <v>17.706941517073492</v>
      </c>
      <c r="S73" s="5">
        <v>23.89676361292608</v>
      </c>
      <c r="T73" s="5">
        <v>24.857715185451791</v>
      </c>
      <c r="U73" s="5">
        <v>27.349773476980708</v>
      </c>
      <c r="V73" s="5">
        <v>29.089291045126835</v>
      </c>
      <c r="W73" s="5">
        <v>32.758102679275439</v>
      </c>
      <c r="X73" s="5">
        <v>37.399786959690537</v>
      </c>
      <c r="Y73" s="5">
        <v>44.055453199542541</v>
      </c>
      <c r="Z73" s="5">
        <v>50.653306915514328</v>
      </c>
      <c r="AA73" s="5">
        <v>55.103421178796438</v>
      </c>
      <c r="AB73" s="5">
        <v>64.77362725138039</v>
      </c>
      <c r="AC73" s="5">
        <v>70.327547252957288</v>
      </c>
      <c r="AD73" s="5">
        <v>73.958661173006291</v>
      </c>
      <c r="AE73" s="5">
        <v>75.362447571500084</v>
      </c>
      <c r="AF73" s="5">
        <v>76.762165999999993</v>
      </c>
      <c r="AG73" s="5">
        <v>77.460348422462005</v>
      </c>
      <c r="AH73" s="5">
        <v>78.124915516878801</v>
      </c>
    </row>
    <row r="74" spans="1:34" ht="15" x14ac:dyDescent="0.2">
      <c r="A74" s="75"/>
      <c r="B74" s="9" t="s">
        <v>123</v>
      </c>
      <c r="C74" s="9" t="s">
        <v>3</v>
      </c>
      <c r="D74" s="9">
        <v>100</v>
      </c>
      <c r="E74" s="9">
        <v>89.664292447711006</v>
      </c>
      <c r="F74" s="9">
        <v>89.271567490429902</v>
      </c>
      <c r="G74" s="9">
        <v>90.400954716623602</v>
      </c>
      <c r="H74" s="9">
        <v>91.292540406694997</v>
      </c>
      <c r="I74" s="9">
        <v>85.659971197480999</v>
      </c>
      <c r="J74" s="9">
        <v>82.278716672058394</v>
      </c>
      <c r="K74" s="9">
        <v>73.143550521253701</v>
      </c>
      <c r="L74" s="9">
        <v>71.613091126110703</v>
      </c>
      <c r="M74" s="9">
        <v>73.373598041260607</v>
      </c>
      <c r="N74" s="9">
        <v>73.900171879730095</v>
      </c>
      <c r="O74" s="9">
        <v>68.314735671274605</v>
      </c>
      <c r="P74" s="9">
        <v>64.726102065145398</v>
      </c>
      <c r="Q74" s="9">
        <v>65.046240719725702</v>
      </c>
      <c r="R74" s="9">
        <v>69.047588090452905</v>
      </c>
      <c r="S74" s="9">
        <v>68.718810867702203</v>
      </c>
      <c r="T74" s="9">
        <v>68.767593414204697</v>
      </c>
      <c r="U74" s="9">
        <v>68.266289360080293</v>
      </c>
      <c r="V74" s="9">
        <v>65.893111705940797</v>
      </c>
      <c r="W74" s="9">
        <v>62.474482179914297</v>
      </c>
      <c r="X74" s="9">
        <v>66.136277113134696</v>
      </c>
      <c r="Y74" s="9">
        <v>71.483093956227194</v>
      </c>
      <c r="Z74" s="9">
        <v>79.568692310178093</v>
      </c>
      <c r="AA74" s="9">
        <v>73.480565029933004</v>
      </c>
      <c r="AB74" s="9">
        <v>74.577416475425096</v>
      </c>
      <c r="AC74" s="9">
        <v>74.573728943128799</v>
      </c>
      <c r="AD74" s="9">
        <v>75.345105635536996</v>
      </c>
      <c r="AE74" s="9">
        <v>75.2326396459584</v>
      </c>
      <c r="AF74" s="9">
        <v>76.316646809146405</v>
      </c>
      <c r="AG74" s="9">
        <v>78.329464886928093</v>
      </c>
      <c r="AH74" s="9">
        <v>95.324671884530005</v>
      </c>
    </row>
    <row r="75" spans="1:34" ht="15" x14ac:dyDescent="0.2">
      <c r="A75" s="76"/>
      <c r="B75" s="19" t="s">
        <v>124</v>
      </c>
      <c r="C75" s="19" t="s">
        <v>3</v>
      </c>
      <c r="D75" s="19">
        <v>100</v>
      </c>
      <c r="E75" s="19">
        <v>99.855862545308696</v>
      </c>
      <c r="F75" s="19">
        <v>103.767166678631</v>
      </c>
      <c r="G75" s="19">
        <v>103.853935112637</v>
      </c>
      <c r="H75" s="19">
        <v>103.854413964635</v>
      </c>
      <c r="I75" s="19">
        <v>107.736956588366</v>
      </c>
      <c r="J75" s="19">
        <v>105.92487452282499</v>
      </c>
      <c r="K75" s="19">
        <v>100.258118992517</v>
      </c>
      <c r="L75" s="19">
        <v>94.153693496786701</v>
      </c>
      <c r="M75" s="19">
        <v>92.565388630454805</v>
      </c>
      <c r="N75" s="19">
        <v>97.446757432897797</v>
      </c>
      <c r="O75" s="19">
        <v>92.9965548487571</v>
      </c>
      <c r="P75" s="19">
        <v>89.202430205736803</v>
      </c>
      <c r="Q75" s="19">
        <v>91.461284261916305</v>
      </c>
      <c r="R75" s="19">
        <v>96.444167353699896</v>
      </c>
      <c r="S75" s="19">
        <v>104.572499480307</v>
      </c>
      <c r="T75" s="19">
        <v>98.911094749769603</v>
      </c>
      <c r="U75" s="19">
        <v>100.454669383807</v>
      </c>
      <c r="V75" s="19">
        <v>96.122736869054293</v>
      </c>
      <c r="W75" s="19">
        <v>89.903251170490705</v>
      </c>
      <c r="X75" s="19">
        <v>98.553653124208907</v>
      </c>
      <c r="Y75" s="19">
        <v>96.485448953224093</v>
      </c>
      <c r="Z75" s="19">
        <v>99.069406323721694</v>
      </c>
      <c r="AA75" s="19">
        <v>90.772982299404603</v>
      </c>
      <c r="AB75" s="19">
        <v>96.898906093161699</v>
      </c>
      <c r="AC75" s="19">
        <v>99.220912181455006</v>
      </c>
      <c r="AD75" s="19">
        <v>100.29030018265701</v>
      </c>
      <c r="AE75" s="9">
        <v>99.045523684243804</v>
      </c>
      <c r="AF75" s="9">
        <v>96.422765344024199</v>
      </c>
      <c r="AG75" s="9">
        <v>105.882526461089</v>
      </c>
      <c r="AH75" s="9">
        <v>109.28529238438701</v>
      </c>
    </row>
    <row r="76" spans="1:34" ht="18" collapsed="1" x14ac:dyDescent="0.25">
      <c r="A76" s="71" t="s">
        <v>4</v>
      </c>
      <c r="B76" s="17" t="s">
        <v>91</v>
      </c>
      <c r="C76" s="1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row>
    <row r="77" spans="1:34" ht="15" x14ac:dyDescent="0.2">
      <c r="A77" s="75"/>
      <c r="B77" s="3" t="s">
        <v>43</v>
      </c>
      <c r="C77" s="3" t="s">
        <v>89</v>
      </c>
      <c r="D77" s="22">
        <v>1605.7</v>
      </c>
      <c r="E77" s="22">
        <v>1600.9</v>
      </c>
      <c r="F77" s="22">
        <v>1596.2</v>
      </c>
      <c r="G77" s="22">
        <v>1591.5</v>
      </c>
      <c r="H77" s="22">
        <v>1586.7</v>
      </c>
      <c r="I77" s="9">
        <v>1582.1</v>
      </c>
      <c r="J77" s="22">
        <v>1578.8</v>
      </c>
      <c r="K77" s="22">
        <v>1575.6</v>
      </c>
      <c r="L77" s="22">
        <v>1572.3</v>
      </c>
      <c r="M77" s="22">
        <v>1569.1</v>
      </c>
      <c r="N77" s="22">
        <v>1565.9</v>
      </c>
      <c r="O77" s="22">
        <v>1562.7</v>
      </c>
      <c r="P77" s="22">
        <v>1559.5</v>
      </c>
      <c r="Q77" s="22">
        <v>1556.3</v>
      </c>
      <c r="R77" s="22">
        <v>1553.1</v>
      </c>
      <c r="S77" s="22">
        <v>1549.9</v>
      </c>
      <c r="T77" s="22">
        <v>1546.7</v>
      </c>
      <c r="U77" s="9">
        <v>1543.6</v>
      </c>
      <c r="V77" s="22">
        <v>1540.6</v>
      </c>
      <c r="W77" s="22">
        <v>1537.6</v>
      </c>
      <c r="X77" s="25">
        <v>1534.6</v>
      </c>
      <c r="Y77" s="25">
        <v>1531.6</v>
      </c>
      <c r="Z77" s="25">
        <v>1528.6</v>
      </c>
      <c r="AA77" s="25">
        <v>1525.6</v>
      </c>
      <c r="AB77" s="25">
        <v>1522.7</v>
      </c>
      <c r="AC77" s="25">
        <v>1519.7</v>
      </c>
      <c r="AD77" s="25">
        <v>1516.7</v>
      </c>
      <c r="AE77" s="42">
        <v>1513.8</v>
      </c>
      <c r="AF77" s="42">
        <v>1510.8</v>
      </c>
      <c r="AG77" s="42">
        <v>1507.9</v>
      </c>
    </row>
    <row r="78" spans="1:34" ht="20.25" customHeight="1" x14ac:dyDescent="0.25">
      <c r="A78" s="75"/>
      <c r="B78" s="14" t="s">
        <v>92</v>
      </c>
      <c r="C78" s="14"/>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row>
    <row r="79" spans="1:34" ht="15" x14ac:dyDescent="0.2">
      <c r="A79" s="75"/>
      <c r="B79" s="8" t="s">
        <v>44</v>
      </c>
      <c r="C79" s="8" t="s">
        <v>89</v>
      </c>
      <c r="D79" s="43">
        <v>1067</v>
      </c>
      <c r="E79" s="44" t="s">
        <v>2</v>
      </c>
      <c r="F79" s="44" t="s">
        <v>2</v>
      </c>
      <c r="G79" s="44" t="s">
        <v>2</v>
      </c>
      <c r="H79" s="44" t="s">
        <v>2</v>
      </c>
      <c r="I79" s="44" t="s">
        <v>2</v>
      </c>
      <c r="J79" s="43">
        <v>1082.9000000000001</v>
      </c>
      <c r="K79" s="43">
        <v>1075.7</v>
      </c>
      <c r="L79" s="43">
        <v>1078.4000000000001</v>
      </c>
      <c r="M79" s="43">
        <v>1071.9000000000001</v>
      </c>
      <c r="N79" s="43">
        <v>1072.5</v>
      </c>
      <c r="O79" s="43">
        <v>1071.0999999999999</v>
      </c>
      <c r="P79" s="43">
        <v>1069.8</v>
      </c>
      <c r="Q79" s="43">
        <v>1067.0999999999999</v>
      </c>
      <c r="R79" s="43">
        <v>1064.5999999999999</v>
      </c>
      <c r="S79" s="43">
        <v>1065.0999999999999</v>
      </c>
      <c r="T79" s="43">
        <v>1065.2</v>
      </c>
      <c r="U79" s="43">
        <v>1060.2</v>
      </c>
      <c r="V79" s="43">
        <v>1058.0999999999999</v>
      </c>
      <c r="W79" s="43">
        <v>1055.5999999999999</v>
      </c>
      <c r="X79" s="43">
        <v>1051.7</v>
      </c>
      <c r="Y79" s="43">
        <v>1051.9000000000001</v>
      </c>
      <c r="Z79" s="43">
        <v>1051</v>
      </c>
      <c r="AA79" s="43">
        <v>1049.9000000000001</v>
      </c>
      <c r="AB79" s="43">
        <v>1051.3</v>
      </c>
      <c r="AC79" s="43">
        <v>1049.7</v>
      </c>
      <c r="AD79" s="43">
        <v>1049.0999999999999</v>
      </c>
      <c r="AE79" s="43">
        <v>1046.0999999999999</v>
      </c>
      <c r="AF79" s="43">
        <v>1044.9000000000001</v>
      </c>
      <c r="AG79" s="43">
        <v>1043.7</v>
      </c>
      <c r="AH79" s="9">
        <v>1044.0340000000001</v>
      </c>
    </row>
    <row r="80" spans="1:34" ht="20.25" customHeight="1" x14ac:dyDescent="0.25">
      <c r="A80" s="75"/>
      <c r="B80" s="14" t="s">
        <v>93</v>
      </c>
      <c r="C80" s="14"/>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row>
    <row r="81" spans="1:34" x14ac:dyDescent="0.2">
      <c r="A81" s="75"/>
      <c r="B81" s="8" t="s">
        <v>45</v>
      </c>
      <c r="C81" s="8" t="s">
        <v>46</v>
      </c>
      <c r="D81" s="40" t="s">
        <v>2</v>
      </c>
      <c r="E81" s="40" t="s">
        <v>2</v>
      </c>
      <c r="F81" s="40" t="s">
        <v>2</v>
      </c>
      <c r="G81" s="40" t="s">
        <v>2</v>
      </c>
      <c r="H81" s="40" t="s">
        <v>2</v>
      </c>
      <c r="I81" s="40" t="s">
        <v>2</v>
      </c>
      <c r="J81" s="40" t="s">
        <v>2</v>
      </c>
      <c r="K81" s="40" t="s">
        <v>2</v>
      </c>
      <c r="L81" s="40" t="s">
        <v>2</v>
      </c>
      <c r="M81" s="40" t="s">
        <v>2</v>
      </c>
      <c r="N81" s="29">
        <v>308633</v>
      </c>
      <c r="O81" s="29">
        <v>301567</v>
      </c>
      <c r="P81" s="29">
        <v>300607</v>
      </c>
      <c r="Q81" s="29">
        <v>303790</v>
      </c>
      <c r="R81" s="29">
        <v>292422</v>
      </c>
      <c r="S81" s="29">
        <v>297742</v>
      </c>
      <c r="T81" s="29">
        <v>293422</v>
      </c>
      <c r="U81" s="29">
        <v>303241</v>
      </c>
      <c r="V81" s="29">
        <v>293427</v>
      </c>
      <c r="W81" s="29">
        <v>297456</v>
      </c>
      <c r="X81" s="29">
        <v>296849</v>
      </c>
      <c r="Y81" s="29">
        <v>297496</v>
      </c>
      <c r="Z81" s="29">
        <v>289057</v>
      </c>
      <c r="AA81" s="29">
        <v>280187</v>
      </c>
      <c r="AB81" s="29">
        <v>301995</v>
      </c>
      <c r="AC81" s="29">
        <v>308064</v>
      </c>
      <c r="AD81" s="29">
        <v>306216</v>
      </c>
      <c r="AE81" s="3">
        <v>304557</v>
      </c>
      <c r="AF81" s="3">
        <v>308540</v>
      </c>
      <c r="AG81" s="3">
        <v>298592</v>
      </c>
      <c r="AH81" s="3">
        <v>310126</v>
      </c>
    </row>
    <row r="82" spans="1:34" ht="18" x14ac:dyDescent="0.2">
      <c r="A82" s="75"/>
      <c r="B82" s="15" t="s">
        <v>94</v>
      </c>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row>
    <row r="83" spans="1:34" x14ac:dyDescent="0.2">
      <c r="A83" s="75"/>
      <c r="B83" s="8" t="s">
        <v>47</v>
      </c>
      <c r="C83" s="8" t="s">
        <v>48</v>
      </c>
      <c r="D83" s="45" t="s">
        <v>2</v>
      </c>
      <c r="E83" s="45" t="s">
        <v>2</v>
      </c>
      <c r="F83" s="45" t="s">
        <v>2</v>
      </c>
      <c r="G83" s="60">
        <v>18.536439274115807</v>
      </c>
      <c r="H83" s="60">
        <v>29.903883049911556</v>
      </c>
      <c r="I83" s="60">
        <v>36.989000226022746</v>
      </c>
      <c r="J83" s="60">
        <v>64.66705329142026</v>
      </c>
      <c r="K83" s="60">
        <v>79.150770454984908</v>
      </c>
      <c r="L83" s="60">
        <v>84.012592671584429</v>
      </c>
      <c r="M83" s="60">
        <v>90.862385355336642</v>
      </c>
      <c r="N83" s="60">
        <v>93.479951365604592</v>
      </c>
      <c r="O83" s="60">
        <v>94.964505816201182</v>
      </c>
      <c r="P83" s="60">
        <v>96.741517609638905</v>
      </c>
      <c r="Q83" s="60">
        <v>97.347947703714368</v>
      </c>
      <c r="R83" s="60">
        <v>97.659178225280726</v>
      </c>
      <c r="S83" s="60">
        <v>97.891942006745623</v>
      </c>
      <c r="T83" s="60">
        <v>98.043575290721606</v>
      </c>
      <c r="U83" s="60">
        <v>98.126998767651443</v>
      </c>
      <c r="V83" s="60">
        <v>98.158818953866628</v>
      </c>
      <c r="W83" s="60">
        <v>98.101438183465831</v>
      </c>
      <c r="X83" s="60">
        <v>97.973913160447339</v>
      </c>
      <c r="Y83" s="60">
        <v>98.042127026209641</v>
      </c>
      <c r="Z83" s="60">
        <v>98.005162008830069</v>
      </c>
      <c r="AA83" s="60">
        <v>98.097938972775367</v>
      </c>
      <c r="AB83" s="60">
        <v>97.874414963010025</v>
      </c>
      <c r="AC83" s="60">
        <v>98.0617533024637</v>
      </c>
      <c r="AD83" s="60">
        <v>98.051223756455286</v>
      </c>
      <c r="AE83" s="60">
        <v>98.058166350219139</v>
      </c>
      <c r="AF83" s="60">
        <v>98.034554674754943</v>
      </c>
      <c r="AG83" s="60">
        <v>98.084438630065634</v>
      </c>
      <c r="AH83" s="60">
        <v>98.077540701815536</v>
      </c>
    </row>
    <row r="84" spans="1:34" x14ac:dyDescent="0.2">
      <c r="A84" s="76"/>
      <c r="B84" s="13" t="s">
        <v>49</v>
      </c>
      <c r="C84" s="13" t="s">
        <v>48</v>
      </c>
      <c r="D84" s="46" t="s">
        <v>2</v>
      </c>
      <c r="E84" s="46" t="s">
        <v>2</v>
      </c>
      <c r="F84" s="46" t="s">
        <v>2</v>
      </c>
      <c r="G84" s="61">
        <v>1.7696000898464188</v>
      </c>
      <c r="H84" s="61">
        <v>1.9862609851285458</v>
      </c>
      <c r="I84" s="61">
        <v>2.66989376930611</v>
      </c>
      <c r="J84" s="61">
        <v>4.9850583076917392</v>
      </c>
      <c r="K84" s="61">
        <v>6.2176498148230781</v>
      </c>
      <c r="L84" s="61">
        <v>6.7197388736142729</v>
      </c>
      <c r="M84" s="61">
        <v>7.319159734266008</v>
      </c>
      <c r="N84" s="61">
        <v>7.7223886052296891</v>
      </c>
      <c r="O84" s="61">
        <v>8.7351295652680658</v>
      </c>
      <c r="P84" s="61">
        <v>9.653579864062193</v>
      </c>
      <c r="Q84" s="61">
        <v>10.364518784064266</v>
      </c>
      <c r="R84" s="61">
        <v>10.683221645465698</v>
      </c>
      <c r="S84" s="61">
        <v>10.897091968710948</v>
      </c>
      <c r="T84" s="61">
        <v>10.930695864839919</v>
      </c>
      <c r="U84" s="61">
        <v>10.786656851119798</v>
      </c>
      <c r="V84" s="61">
        <v>10.711805572166712</v>
      </c>
      <c r="W84" s="61">
        <v>10.551015763253904</v>
      </c>
      <c r="X84" s="61">
        <v>10.514115541989403</v>
      </c>
      <c r="Y84" s="61">
        <v>10.963834133053199</v>
      </c>
      <c r="Z84" s="61">
        <v>11.52059093720549</v>
      </c>
      <c r="AA84" s="61">
        <v>12.1525943037625</v>
      </c>
      <c r="AB84" s="61">
        <v>12.577604017465649</v>
      </c>
      <c r="AC84" s="61">
        <v>12.518197499953907</v>
      </c>
      <c r="AD84" s="61">
        <v>12.962284954955077</v>
      </c>
      <c r="AE84" s="60">
        <v>13.940035472781997</v>
      </c>
      <c r="AF84" s="60">
        <v>14.950239553499248</v>
      </c>
      <c r="AG84" s="60">
        <v>15.825567686672001</v>
      </c>
      <c r="AH84" s="60">
        <v>16.453398997817629</v>
      </c>
    </row>
    <row r="85" spans="1:34" ht="18" customHeight="1" x14ac:dyDescent="0.25">
      <c r="A85" s="71" t="s">
        <v>50</v>
      </c>
      <c r="B85" s="17" t="s">
        <v>95</v>
      </c>
      <c r="C85" s="1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row>
    <row r="86" spans="1:34" x14ac:dyDescent="0.2">
      <c r="A86" s="72"/>
      <c r="B86" s="3" t="s">
        <v>51</v>
      </c>
      <c r="C86" s="3" t="s">
        <v>52</v>
      </c>
      <c r="D86" s="47" t="s">
        <v>2</v>
      </c>
      <c r="E86" s="47" t="s">
        <v>2</v>
      </c>
      <c r="F86" s="47" t="s">
        <v>2</v>
      </c>
      <c r="G86" s="47" t="s">
        <v>2</v>
      </c>
      <c r="H86" s="47" t="s">
        <v>2</v>
      </c>
      <c r="I86" s="47" t="s">
        <v>2</v>
      </c>
      <c r="J86" s="47" t="s">
        <v>2</v>
      </c>
      <c r="K86" s="47" t="s">
        <v>2</v>
      </c>
      <c r="L86" s="47" t="s">
        <v>2</v>
      </c>
      <c r="M86" s="47" t="s">
        <v>2</v>
      </c>
      <c r="N86" s="47" t="s">
        <v>2</v>
      </c>
      <c r="O86" s="47" t="s">
        <v>2</v>
      </c>
      <c r="P86" s="47" t="s">
        <v>2</v>
      </c>
      <c r="Q86" s="47" t="s">
        <v>2</v>
      </c>
      <c r="R86" s="47" t="s">
        <v>2</v>
      </c>
      <c r="S86" s="47" t="s">
        <v>2</v>
      </c>
      <c r="T86" s="47" t="s">
        <v>2</v>
      </c>
      <c r="U86" s="47" t="s">
        <v>2</v>
      </c>
      <c r="V86" s="9">
        <f t="shared" ref="V86:AG86" si="32">SUM(V87:V92)</f>
        <v>2236.7294241782001</v>
      </c>
      <c r="W86" s="9">
        <f t="shared" si="32"/>
        <v>2223.5711538449996</v>
      </c>
      <c r="X86" s="9">
        <f t="shared" si="32"/>
        <v>2147.947478955</v>
      </c>
      <c r="Y86" s="9">
        <f t="shared" si="32"/>
        <v>2282.1650707811996</v>
      </c>
      <c r="Z86" s="9">
        <f t="shared" si="32"/>
        <v>2230.9868242339999</v>
      </c>
      <c r="AA86" s="9">
        <f t="shared" si="32"/>
        <v>2289.6395556289999</v>
      </c>
      <c r="AB86" s="9">
        <f t="shared" si="32"/>
        <v>2244.9812232735003</v>
      </c>
      <c r="AC86" s="9">
        <f t="shared" si="32"/>
        <v>2220.1083924501804</v>
      </c>
      <c r="AD86" s="9">
        <f t="shared" si="32"/>
        <v>2157.7433659875001</v>
      </c>
      <c r="AE86" s="9">
        <f t="shared" si="32"/>
        <v>2027.243887587</v>
      </c>
      <c r="AF86" s="9">
        <f t="shared" si="32"/>
        <v>2051.5475176265004</v>
      </c>
      <c r="AG86" s="9">
        <f t="shared" si="32"/>
        <v>1951.8892796350001</v>
      </c>
      <c r="AH86" s="9">
        <f>SUM(AH87:AH92)</f>
        <v>1934.6555970947998</v>
      </c>
    </row>
    <row r="87" spans="1:34" ht="14.25" customHeight="1" x14ac:dyDescent="0.2">
      <c r="A87" s="72"/>
      <c r="B87" s="4" t="s">
        <v>108</v>
      </c>
      <c r="C87" s="4" t="s">
        <v>52</v>
      </c>
      <c r="D87" s="48" t="s">
        <v>2</v>
      </c>
      <c r="E87" s="48" t="s">
        <v>2</v>
      </c>
      <c r="F87" s="48" t="s">
        <v>2</v>
      </c>
      <c r="G87" s="48" t="s">
        <v>2</v>
      </c>
      <c r="H87" s="48" t="s">
        <v>2</v>
      </c>
      <c r="I87" s="48" t="s">
        <v>2</v>
      </c>
      <c r="J87" s="48" t="s">
        <v>2</v>
      </c>
      <c r="K87" s="48" t="s">
        <v>2</v>
      </c>
      <c r="L87" s="48" t="s">
        <v>2</v>
      </c>
      <c r="M87" s="48" t="s">
        <v>2</v>
      </c>
      <c r="N87" s="48" t="s">
        <v>2</v>
      </c>
      <c r="O87" s="48" t="s">
        <v>2</v>
      </c>
      <c r="P87" s="48" t="s">
        <v>2</v>
      </c>
      <c r="Q87" s="48" t="s">
        <v>2</v>
      </c>
      <c r="R87" s="48" t="s">
        <v>2</v>
      </c>
      <c r="S87" s="48" t="s">
        <v>2</v>
      </c>
      <c r="T87" s="48" t="s">
        <v>2</v>
      </c>
      <c r="U87" s="48" t="s">
        <v>2</v>
      </c>
      <c r="V87" s="5">
        <v>954.84849610175252</v>
      </c>
      <c r="W87" s="5">
        <v>957.14944544375044</v>
      </c>
      <c r="X87" s="5">
        <v>883.99818007999988</v>
      </c>
      <c r="Y87" s="5">
        <v>940.91710719499997</v>
      </c>
      <c r="Z87" s="5">
        <v>977.74866752499997</v>
      </c>
      <c r="AA87" s="5">
        <v>1025.2905388340002</v>
      </c>
      <c r="AB87" s="5">
        <v>1048.9361663290001</v>
      </c>
      <c r="AC87" s="5">
        <v>1046.0404125250002</v>
      </c>
      <c r="AD87" s="5">
        <v>1013.392437725</v>
      </c>
      <c r="AE87" s="5">
        <v>997.32629833999999</v>
      </c>
      <c r="AF87" s="5">
        <v>1006.2222381750003</v>
      </c>
      <c r="AG87" s="5">
        <v>978.19397720000006</v>
      </c>
      <c r="AH87" s="55">
        <v>1010.471871125</v>
      </c>
    </row>
    <row r="88" spans="1:34" ht="14.25" customHeight="1" x14ac:dyDescent="0.2">
      <c r="A88" s="72"/>
      <c r="B88" s="4" t="s">
        <v>53</v>
      </c>
      <c r="C88" s="4"/>
      <c r="D88" s="48" t="s">
        <v>2</v>
      </c>
      <c r="E88" s="48" t="s">
        <v>2</v>
      </c>
      <c r="F88" s="48" t="s">
        <v>2</v>
      </c>
      <c r="G88" s="48" t="s">
        <v>2</v>
      </c>
      <c r="H88" s="48" t="s">
        <v>2</v>
      </c>
      <c r="I88" s="48" t="s">
        <v>2</v>
      </c>
      <c r="J88" s="48" t="s">
        <v>2</v>
      </c>
      <c r="K88" s="48" t="s">
        <v>2</v>
      </c>
      <c r="L88" s="48" t="s">
        <v>2</v>
      </c>
      <c r="M88" s="48" t="s">
        <v>2</v>
      </c>
      <c r="N88" s="48" t="s">
        <v>2</v>
      </c>
      <c r="O88" s="48" t="s">
        <v>2</v>
      </c>
      <c r="P88" s="48" t="s">
        <v>2</v>
      </c>
      <c r="Q88" s="48" t="s">
        <v>2</v>
      </c>
      <c r="R88" s="48" t="s">
        <v>2</v>
      </c>
      <c r="S88" s="48" t="s">
        <v>2</v>
      </c>
      <c r="T88" s="48" t="s">
        <v>2</v>
      </c>
      <c r="U88" s="48" t="s">
        <v>2</v>
      </c>
      <c r="V88" s="5">
        <v>873.066872718181</v>
      </c>
      <c r="W88" s="5">
        <v>758.41461247624954</v>
      </c>
      <c r="X88" s="5">
        <v>834.17034631999991</v>
      </c>
      <c r="Y88" s="5">
        <v>918.62340908919987</v>
      </c>
      <c r="Z88" s="5">
        <v>828.59213801999977</v>
      </c>
      <c r="AA88" s="5">
        <v>783.04607683499989</v>
      </c>
      <c r="AB88" s="5">
        <v>733.48591422699997</v>
      </c>
      <c r="AC88" s="5">
        <v>693.22066636817988</v>
      </c>
      <c r="AD88" s="5">
        <v>621.06917449000002</v>
      </c>
      <c r="AE88" s="5">
        <v>595.13070332799998</v>
      </c>
      <c r="AF88" s="5">
        <v>628.76423262000003</v>
      </c>
      <c r="AG88" s="5">
        <v>509.00778943400002</v>
      </c>
      <c r="AH88" s="55">
        <v>498.96349744800006</v>
      </c>
    </row>
    <row r="89" spans="1:34" ht="14.25" customHeight="1" x14ac:dyDescent="0.2">
      <c r="A89" s="72"/>
      <c r="B89" s="4" t="s">
        <v>109</v>
      </c>
      <c r="C89" s="4" t="s">
        <v>52</v>
      </c>
      <c r="D89" s="48" t="s">
        <v>2</v>
      </c>
      <c r="E89" s="48" t="s">
        <v>2</v>
      </c>
      <c r="F89" s="48" t="s">
        <v>2</v>
      </c>
      <c r="G89" s="48" t="s">
        <v>2</v>
      </c>
      <c r="H89" s="48" t="s">
        <v>2</v>
      </c>
      <c r="I89" s="48" t="s">
        <v>2</v>
      </c>
      <c r="J89" s="48" t="s">
        <v>2</v>
      </c>
      <c r="K89" s="48" t="s">
        <v>2</v>
      </c>
      <c r="L89" s="48" t="s">
        <v>2</v>
      </c>
      <c r="M89" s="48" t="s">
        <v>2</v>
      </c>
      <c r="N89" s="48" t="s">
        <v>2</v>
      </c>
      <c r="O89" s="48" t="s">
        <v>2</v>
      </c>
      <c r="P89" s="48" t="s">
        <v>2</v>
      </c>
      <c r="Q89" s="48" t="s">
        <v>2</v>
      </c>
      <c r="R89" s="48" t="s">
        <v>2</v>
      </c>
      <c r="S89" s="48" t="s">
        <v>2</v>
      </c>
      <c r="T89" s="48" t="s">
        <v>2</v>
      </c>
      <c r="U89" s="48" t="s">
        <v>2</v>
      </c>
      <c r="V89" s="5">
        <v>221.78933984999995</v>
      </c>
      <c r="W89" s="5">
        <v>278.46025631000003</v>
      </c>
      <c r="X89" s="5">
        <v>213.20582127499998</v>
      </c>
      <c r="Y89" s="5">
        <v>260.94161531899999</v>
      </c>
      <c r="Z89" s="5">
        <v>279.239516654</v>
      </c>
      <c r="AA89" s="5">
        <v>280.80098720900003</v>
      </c>
      <c r="AB89" s="5">
        <v>287.58686002649995</v>
      </c>
      <c r="AC89" s="5">
        <v>218.32622337800001</v>
      </c>
      <c r="AD89" s="5">
        <v>270.39550919250001</v>
      </c>
      <c r="AE89" s="5">
        <v>251.54993340899995</v>
      </c>
      <c r="AF89" s="5">
        <v>232.61739659149993</v>
      </c>
      <c r="AG89" s="5">
        <v>300.11055674599993</v>
      </c>
      <c r="AH89" s="55">
        <v>276.27800895279995</v>
      </c>
    </row>
    <row r="90" spans="1:34" ht="14.25" customHeight="1" x14ac:dyDescent="0.2">
      <c r="A90" s="72"/>
      <c r="B90" s="4" t="s">
        <v>110</v>
      </c>
      <c r="C90" s="4" t="s">
        <v>52</v>
      </c>
      <c r="D90" s="48" t="s">
        <v>2</v>
      </c>
      <c r="E90" s="48" t="s">
        <v>2</v>
      </c>
      <c r="F90" s="48" t="s">
        <v>2</v>
      </c>
      <c r="G90" s="48" t="s">
        <v>2</v>
      </c>
      <c r="H90" s="48" t="s">
        <v>2</v>
      </c>
      <c r="I90" s="48" t="s">
        <v>2</v>
      </c>
      <c r="J90" s="48" t="s">
        <v>2</v>
      </c>
      <c r="K90" s="48" t="s">
        <v>2</v>
      </c>
      <c r="L90" s="48" t="s">
        <v>2</v>
      </c>
      <c r="M90" s="48" t="s">
        <v>2</v>
      </c>
      <c r="N90" s="48" t="s">
        <v>2</v>
      </c>
      <c r="O90" s="48" t="s">
        <v>2</v>
      </c>
      <c r="P90" s="48" t="s">
        <v>2</v>
      </c>
      <c r="Q90" s="48" t="s">
        <v>2</v>
      </c>
      <c r="R90" s="48" t="s">
        <v>2</v>
      </c>
      <c r="S90" s="48" t="s">
        <v>2</v>
      </c>
      <c r="T90" s="48" t="s">
        <v>2</v>
      </c>
      <c r="U90" s="48" t="s">
        <v>2</v>
      </c>
      <c r="V90" s="5">
        <v>41.660991199999991</v>
      </c>
      <c r="W90" s="5">
        <v>34.626312399999996</v>
      </c>
      <c r="X90" s="5">
        <v>38.414293200000003</v>
      </c>
      <c r="Y90" s="5">
        <v>37.758827400000001</v>
      </c>
      <c r="Z90" s="5">
        <v>33.917799000000002</v>
      </c>
      <c r="AA90" s="5">
        <v>56.014320840000003</v>
      </c>
      <c r="AB90" s="5">
        <v>55.888110100000006</v>
      </c>
      <c r="AC90" s="5">
        <v>46.833179435000005</v>
      </c>
      <c r="AD90" s="5">
        <v>41.862273469999998</v>
      </c>
      <c r="AE90" s="5">
        <v>29.819215589999999</v>
      </c>
      <c r="AF90" s="5">
        <v>29.16827056</v>
      </c>
      <c r="AG90" s="5">
        <v>20.99449778</v>
      </c>
      <c r="AH90" s="55">
        <v>23.387403219999996</v>
      </c>
    </row>
    <row r="91" spans="1:34" ht="14.25" customHeight="1" x14ac:dyDescent="0.2">
      <c r="A91" s="72"/>
      <c r="B91" s="4" t="s">
        <v>54</v>
      </c>
      <c r="C91" s="4" t="s">
        <v>52</v>
      </c>
      <c r="D91" s="48" t="s">
        <v>2</v>
      </c>
      <c r="E91" s="48" t="s">
        <v>2</v>
      </c>
      <c r="F91" s="48" t="s">
        <v>2</v>
      </c>
      <c r="G91" s="48" t="s">
        <v>2</v>
      </c>
      <c r="H91" s="48" t="s">
        <v>2</v>
      </c>
      <c r="I91" s="48" t="s">
        <v>2</v>
      </c>
      <c r="J91" s="48" t="s">
        <v>2</v>
      </c>
      <c r="K91" s="48" t="s">
        <v>2</v>
      </c>
      <c r="L91" s="48" t="s">
        <v>2</v>
      </c>
      <c r="M91" s="48" t="s">
        <v>2</v>
      </c>
      <c r="N91" s="48" t="s">
        <v>2</v>
      </c>
      <c r="O91" s="48" t="s">
        <v>2</v>
      </c>
      <c r="P91" s="48" t="s">
        <v>2</v>
      </c>
      <c r="Q91" s="48" t="s">
        <v>2</v>
      </c>
      <c r="R91" s="48" t="s">
        <v>2</v>
      </c>
      <c r="S91" s="48" t="s">
        <v>2</v>
      </c>
      <c r="T91" s="48" t="s">
        <v>2</v>
      </c>
      <c r="U91" s="48" t="s">
        <v>2</v>
      </c>
      <c r="V91" s="5">
        <v>19.264637200000003</v>
      </c>
      <c r="W91" s="5">
        <v>48.140404099999998</v>
      </c>
      <c r="X91" s="5">
        <v>38.297972899999998</v>
      </c>
      <c r="Y91" s="5">
        <v>32.966245499999999</v>
      </c>
      <c r="Z91" s="5">
        <v>36.355323499999997</v>
      </c>
      <c r="AA91" s="5">
        <v>52.479181680000003</v>
      </c>
      <c r="AB91" s="5">
        <v>31.933996485000002</v>
      </c>
      <c r="AC91" s="5">
        <v>35.704070625</v>
      </c>
      <c r="AD91" s="5">
        <v>28.742956790000004</v>
      </c>
      <c r="AE91" s="5">
        <v>30.011850180000003</v>
      </c>
      <c r="AF91" s="5">
        <v>37.036880180000004</v>
      </c>
      <c r="AG91" s="5">
        <v>33.144865899999999</v>
      </c>
      <c r="AH91" s="55">
        <v>33.295813649999999</v>
      </c>
    </row>
    <row r="92" spans="1:34" ht="14.25" customHeight="1" x14ac:dyDescent="0.2">
      <c r="A92" s="72"/>
      <c r="B92" s="4" t="s">
        <v>111</v>
      </c>
      <c r="C92" s="4" t="s">
        <v>52</v>
      </c>
      <c r="D92" s="48" t="s">
        <v>2</v>
      </c>
      <c r="E92" s="48" t="s">
        <v>2</v>
      </c>
      <c r="F92" s="48" t="s">
        <v>2</v>
      </c>
      <c r="G92" s="48" t="s">
        <v>2</v>
      </c>
      <c r="H92" s="48" t="s">
        <v>2</v>
      </c>
      <c r="I92" s="48" t="s">
        <v>2</v>
      </c>
      <c r="J92" s="48" t="s">
        <v>2</v>
      </c>
      <c r="K92" s="48" t="s">
        <v>2</v>
      </c>
      <c r="L92" s="48" t="s">
        <v>2</v>
      </c>
      <c r="M92" s="48" t="s">
        <v>2</v>
      </c>
      <c r="N92" s="48" t="s">
        <v>2</v>
      </c>
      <c r="O92" s="48" t="s">
        <v>2</v>
      </c>
      <c r="P92" s="48" t="s">
        <v>2</v>
      </c>
      <c r="Q92" s="48" t="s">
        <v>2</v>
      </c>
      <c r="R92" s="48" t="s">
        <v>2</v>
      </c>
      <c r="S92" s="48" t="s">
        <v>2</v>
      </c>
      <c r="T92" s="48" t="s">
        <v>2</v>
      </c>
      <c r="U92" s="48" t="s">
        <v>2</v>
      </c>
      <c r="V92" s="5">
        <v>126.09908710826674</v>
      </c>
      <c r="W92" s="5">
        <v>146.7801231149999</v>
      </c>
      <c r="X92" s="5">
        <v>139.86086517999988</v>
      </c>
      <c r="Y92" s="5">
        <v>90.95786627800004</v>
      </c>
      <c r="Z92" s="5">
        <v>75.133379534999932</v>
      </c>
      <c r="AA92" s="5">
        <v>92.008450231000111</v>
      </c>
      <c r="AB92" s="5">
        <v>87.150176105999861</v>
      </c>
      <c r="AC92" s="5">
        <v>179.98384011900001</v>
      </c>
      <c r="AD92" s="5">
        <v>182.28101432000003</v>
      </c>
      <c r="AE92" s="5">
        <v>123.40588674</v>
      </c>
      <c r="AF92" s="5">
        <v>117.73849949999999</v>
      </c>
      <c r="AG92" s="5">
        <v>110.437592575</v>
      </c>
      <c r="AH92" s="55">
        <v>92.259002699000007</v>
      </c>
    </row>
    <row r="93" spans="1:34" ht="18" x14ac:dyDescent="0.25">
      <c r="A93" s="72"/>
      <c r="B93" s="16" t="s">
        <v>96</v>
      </c>
      <c r="C93" s="1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row>
    <row r="94" spans="1:34" ht="15" x14ac:dyDescent="0.2">
      <c r="A94" s="72"/>
      <c r="B94" s="3" t="s">
        <v>55</v>
      </c>
      <c r="C94" s="3" t="s">
        <v>97</v>
      </c>
      <c r="D94" s="9">
        <v>73.8</v>
      </c>
      <c r="E94" s="9">
        <v>73.8</v>
      </c>
      <c r="F94" s="9">
        <v>73.8</v>
      </c>
      <c r="G94" s="9">
        <v>64.8</v>
      </c>
      <c r="H94" s="9">
        <v>61</v>
      </c>
      <c r="I94" s="9">
        <v>61</v>
      </c>
      <c r="J94" s="9">
        <v>58.8</v>
      </c>
      <c r="K94" s="9">
        <v>50.9</v>
      </c>
      <c r="L94" s="9">
        <v>51.1</v>
      </c>
      <c r="M94" s="9">
        <v>53.5</v>
      </c>
      <c r="N94" s="9">
        <v>53</v>
      </c>
      <c r="O94" s="9">
        <v>57.1</v>
      </c>
      <c r="P94" s="9">
        <v>55.7</v>
      </c>
      <c r="Q94" s="9">
        <v>53.2</v>
      </c>
      <c r="R94" s="9">
        <v>53.6</v>
      </c>
      <c r="S94" s="9">
        <v>52.4</v>
      </c>
      <c r="T94" s="9">
        <v>51.4</v>
      </c>
      <c r="U94" s="9">
        <v>53.9</v>
      </c>
      <c r="V94" s="9">
        <v>50.8</v>
      </c>
      <c r="W94" s="9">
        <v>47.9</v>
      </c>
      <c r="X94" s="9">
        <v>55.5</v>
      </c>
      <c r="Y94" s="9">
        <v>46</v>
      </c>
      <c r="Z94" s="9">
        <v>47.6</v>
      </c>
      <c r="AA94" s="9">
        <v>47.1</v>
      </c>
      <c r="AB94" s="9">
        <v>48.2</v>
      </c>
      <c r="AC94" s="9">
        <v>47.5</v>
      </c>
      <c r="AD94" s="9">
        <v>52.2</v>
      </c>
      <c r="AE94" s="9">
        <v>48.1</v>
      </c>
      <c r="AF94" s="9">
        <v>47</v>
      </c>
      <c r="AG94" s="9">
        <v>41</v>
      </c>
      <c r="AH94" s="59">
        <v>45.9</v>
      </c>
    </row>
    <row r="95" spans="1:34" ht="15.75" collapsed="1" x14ac:dyDescent="0.25">
      <c r="A95" s="72"/>
      <c r="B95" s="3" t="s">
        <v>98</v>
      </c>
      <c r="C95" s="3" t="s">
        <v>97</v>
      </c>
      <c r="D95" s="9">
        <v>41.8</v>
      </c>
      <c r="E95" s="9">
        <v>41.8</v>
      </c>
      <c r="F95" s="9">
        <v>41.8</v>
      </c>
      <c r="G95" s="9">
        <v>31.1</v>
      </c>
      <c r="H95" s="9">
        <v>25.5</v>
      </c>
      <c r="I95" s="9">
        <v>24.3</v>
      </c>
      <c r="J95" s="9">
        <v>17.8</v>
      </c>
      <c r="K95" s="9">
        <v>16.7</v>
      </c>
      <c r="L95" s="9">
        <v>12</v>
      </c>
      <c r="M95" s="9">
        <v>17.600000000000001</v>
      </c>
      <c r="N95" s="9">
        <v>11</v>
      </c>
      <c r="O95" s="9">
        <v>12.2</v>
      </c>
      <c r="P95" s="9">
        <v>14.7</v>
      </c>
      <c r="Q95" s="9">
        <v>11.9</v>
      </c>
      <c r="R95" s="9">
        <v>14.2</v>
      </c>
      <c r="S95" s="9">
        <v>11.6</v>
      </c>
      <c r="T95" s="9">
        <v>13.5</v>
      </c>
      <c r="U95" s="9">
        <v>15.1</v>
      </c>
      <c r="V95" s="9">
        <v>11.7</v>
      </c>
      <c r="W95" s="9">
        <v>8.9</v>
      </c>
      <c r="X95" s="9">
        <v>10.7</v>
      </c>
      <c r="Y95" s="9">
        <v>11.1</v>
      </c>
      <c r="Z95" s="9">
        <v>10.6</v>
      </c>
      <c r="AA95" s="9">
        <v>9</v>
      </c>
      <c r="AB95" s="9">
        <v>9.6</v>
      </c>
      <c r="AC95" s="9">
        <v>10</v>
      </c>
      <c r="AD95" s="9">
        <v>10.1</v>
      </c>
      <c r="AE95" s="9">
        <v>9.3000000000000007</v>
      </c>
      <c r="AF95" s="9">
        <v>9.6999999999999993</v>
      </c>
      <c r="AG95" s="9">
        <v>9.5</v>
      </c>
      <c r="AH95" s="59">
        <v>9.1999999999999993</v>
      </c>
    </row>
    <row r="96" spans="1:34" ht="18" x14ac:dyDescent="0.25">
      <c r="A96" s="72"/>
      <c r="B96" s="16" t="s">
        <v>99</v>
      </c>
      <c r="C96" s="1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row>
    <row r="97" spans="1:34" ht="15" x14ac:dyDescent="0.2">
      <c r="A97" s="72"/>
      <c r="B97" s="3" t="s">
        <v>56</v>
      </c>
      <c r="C97" s="3" t="s">
        <v>97</v>
      </c>
      <c r="D97" s="9">
        <f t="shared" ref="D97:AG97" si="33">D102+D98</f>
        <v>1585.8780000000002</v>
      </c>
      <c r="E97" s="9">
        <f t="shared" si="33"/>
        <v>1604.4989999999998</v>
      </c>
      <c r="F97" s="9">
        <f t="shared" si="33"/>
        <v>1504.7459999999999</v>
      </c>
      <c r="G97" s="9">
        <f t="shared" si="33"/>
        <v>1548.9580000000001</v>
      </c>
      <c r="H97" s="9">
        <f t="shared" si="33"/>
        <v>1381.7159999999999</v>
      </c>
      <c r="I97" s="9">
        <f t="shared" si="33"/>
        <v>1669.6000000000001</v>
      </c>
      <c r="J97" s="9">
        <f t="shared" si="33"/>
        <v>1697.5</v>
      </c>
      <c r="K97" s="9">
        <f t="shared" si="33"/>
        <v>1483.9</v>
      </c>
      <c r="L97" s="9">
        <f t="shared" si="33"/>
        <v>1593.8</v>
      </c>
      <c r="M97" s="9">
        <f t="shared" si="33"/>
        <v>1310.2</v>
      </c>
      <c r="N97" s="9">
        <f t="shared" si="33"/>
        <v>1675.8000000000002</v>
      </c>
      <c r="O97" s="9">
        <f t="shared" si="33"/>
        <v>1624.4</v>
      </c>
      <c r="P97" s="9">
        <f t="shared" si="33"/>
        <v>1661.3000000000002</v>
      </c>
      <c r="Q97" s="9">
        <f t="shared" si="33"/>
        <v>1470.4</v>
      </c>
      <c r="R97" s="9">
        <f t="shared" si="33"/>
        <v>1611.9</v>
      </c>
      <c r="S97" s="9">
        <f t="shared" si="33"/>
        <v>1518</v>
      </c>
      <c r="T97" s="9">
        <f t="shared" si="33"/>
        <v>1604.8</v>
      </c>
      <c r="U97" s="9">
        <f t="shared" si="33"/>
        <v>1690.1999999999998</v>
      </c>
      <c r="V97" s="9">
        <f t="shared" si="33"/>
        <v>1783.1</v>
      </c>
      <c r="W97" s="9">
        <f t="shared" si="33"/>
        <v>1695</v>
      </c>
      <c r="X97" s="9">
        <f t="shared" si="33"/>
        <v>1778.5</v>
      </c>
      <c r="Y97" s="9">
        <f t="shared" si="33"/>
        <v>1814.5</v>
      </c>
      <c r="Z97" s="9">
        <f t="shared" si="33"/>
        <v>1736.1999999999998</v>
      </c>
      <c r="AA97" s="9">
        <f t="shared" si="33"/>
        <v>1657.8589999999999</v>
      </c>
      <c r="AB97" s="9">
        <f t="shared" si="33"/>
        <v>1877.1</v>
      </c>
      <c r="AC97" s="9">
        <f t="shared" si="33"/>
        <v>1875.3</v>
      </c>
      <c r="AD97" s="9">
        <f t="shared" si="33"/>
        <v>1846</v>
      </c>
      <c r="AE97" s="49">
        <f t="shared" si="33"/>
        <v>1905.4190000000001</v>
      </c>
      <c r="AF97" s="49">
        <f t="shared" si="33"/>
        <v>1940.6390000000001</v>
      </c>
      <c r="AG97" s="49">
        <f t="shared" si="33"/>
        <v>1935.5686629000002</v>
      </c>
      <c r="AH97" s="49">
        <f>AH102+AH98</f>
        <v>1961.01</v>
      </c>
    </row>
    <row r="98" spans="1:34" ht="15" x14ac:dyDescent="0.2">
      <c r="A98" s="72"/>
      <c r="B98" s="3" t="s">
        <v>57</v>
      </c>
      <c r="C98" s="3" t="s">
        <v>97</v>
      </c>
      <c r="D98" s="9">
        <f>D99+D100+D101</f>
        <v>1105.2</v>
      </c>
      <c r="E98" s="9">
        <f t="shared" ref="E98:AH98" si="34">E99+E100+E101</f>
        <v>1083.5999999999999</v>
      </c>
      <c r="F98" s="9">
        <f t="shared" si="34"/>
        <v>1029.3999999999999</v>
      </c>
      <c r="G98" s="9">
        <f t="shared" si="34"/>
        <v>1033.4000000000001</v>
      </c>
      <c r="H98" s="9">
        <f t="shared" si="34"/>
        <v>922.6</v>
      </c>
      <c r="I98" s="9">
        <f t="shared" si="34"/>
        <v>1087.9000000000001</v>
      </c>
      <c r="J98" s="9">
        <f t="shared" si="34"/>
        <v>1240.8999999999999</v>
      </c>
      <c r="K98" s="9">
        <f t="shared" si="34"/>
        <v>1019.7</v>
      </c>
      <c r="L98" s="9">
        <f t="shared" si="34"/>
        <v>1056.8</v>
      </c>
      <c r="M98" s="9">
        <f t="shared" si="34"/>
        <v>794.7</v>
      </c>
      <c r="N98" s="9">
        <f t="shared" si="34"/>
        <v>978.7</v>
      </c>
      <c r="O98" s="9">
        <f t="shared" si="34"/>
        <v>936.9</v>
      </c>
      <c r="P98" s="9">
        <f t="shared" si="34"/>
        <v>946.30000000000007</v>
      </c>
      <c r="Q98" s="9">
        <f t="shared" si="34"/>
        <v>740.7</v>
      </c>
      <c r="R98" s="9">
        <f t="shared" si="34"/>
        <v>813.90000000000009</v>
      </c>
      <c r="S98" s="9">
        <f t="shared" si="34"/>
        <v>837.5</v>
      </c>
      <c r="T98" s="9">
        <f t="shared" si="34"/>
        <v>801.8</v>
      </c>
      <c r="U98" s="9">
        <f t="shared" si="34"/>
        <v>810.8</v>
      </c>
      <c r="V98" s="9">
        <f t="shared" si="34"/>
        <v>756.9</v>
      </c>
      <c r="W98" s="9">
        <f t="shared" si="34"/>
        <v>757</v>
      </c>
      <c r="X98" s="9">
        <f t="shared" si="34"/>
        <v>701.80000000000007</v>
      </c>
      <c r="Y98" s="9">
        <f t="shared" si="34"/>
        <v>728.59999999999991</v>
      </c>
      <c r="Z98" s="9">
        <f t="shared" si="34"/>
        <v>680.4</v>
      </c>
      <c r="AA98" s="9">
        <f t="shared" si="34"/>
        <v>624.75900000000001</v>
      </c>
      <c r="AB98" s="9">
        <f t="shared" si="34"/>
        <v>763.8</v>
      </c>
      <c r="AC98" s="9">
        <f t="shared" si="34"/>
        <v>688.8</v>
      </c>
      <c r="AD98" s="9">
        <f t="shared" si="34"/>
        <v>590.90000000000009</v>
      </c>
      <c r="AE98" s="49">
        <f t="shared" si="34"/>
        <v>686.5</v>
      </c>
      <c r="AF98" s="49">
        <f t="shared" si="34"/>
        <v>719.80000000000007</v>
      </c>
      <c r="AG98" s="49">
        <f t="shared" si="34"/>
        <v>699.6</v>
      </c>
      <c r="AH98" s="49">
        <f t="shared" si="34"/>
        <v>783.01</v>
      </c>
    </row>
    <row r="99" spans="1:34" ht="15.75" customHeight="1" x14ac:dyDescent="0.2">
      <c r="A99" s="72"/>
      <c r="B99" s="4" t="s">
        <v>58</v>
      </c>
      <c r="C99" s="4" t="s">
        <v>100</v>
      </c>
      <c r="D99" s="4">
        <v>836.3</v>
      </c>
      <c r="E99" s="4">
        <v>850.8</v>
      </c>
      <c r="F99" s="4">
        <v>741.3</v>
      </c>
      <c r="G99" s="4">
        <v>770.3</v>
      </c>
      <c r="H99" s="4">
        <v>694</v>
      </c>
      <c r="I99" s="4">
        <v>865.2</v>
      </c>
      <c r="J99" s="4">
        <v>1002.1</v>
      </c>
      <c r="K99" s="4">
        <v>796.5</v>
      </c>
      <c r="L99" s="4">
        <v>841.9</v>
      </c>
      <c r="M99" s="4">
        <v>605.6</v>
      </c>
      <c r="N99" s="4">
        <v>759.6</v>
      </c>
      <c r="O99" s="4">
        <v>743.8</v>
      </c>
      <c r="P99" s="4">
        <v>729.1</v>
      </c>
      <c r="Q99" s="4">
        <v>537.1</v>
      </c>
      <c r="R99" s="4">
        <v>594.20000000000005</v>
      </c>
      <c r="S99" s="4">
        <v>636.5</v>
      </c>
      <c r="T99" s="4">
        <v>597.29999999999995</v>
      </c>
      <c r="U99" s="4">
        <v>607.4</v>
      </c>
      <c r="V99" s="4">
        <v>568.29999999999995</v>
      </c>
      <c r="W99" s="4">
        <v>559.9</v>
      </c>
      <c r="X99" s="4">
        <v>505.6</v>
      </c>
      <c r="Y99" s="4">
        <v>509.9</v>
      </c>
      <c r="Z99" s="4">
        <v>479.4</v>
      </c>
      <c r="AA99" s="4">
        <v>422.35899999999998</v>
      </c>
      <c r="AB99" s="4">
        <v>549.4</v>
      </c>
      <c r="AC99" s="4">
        <v>480.3</v>
      </c>
      <c r="AD99" s="4">
        <v>394.8</v>
      </c>
      <c r="AE99" s="57">
        <v>473.4</v>
      </c>
      <c r="AF99" s="57">
        <v>496.5</v>
      </c>
      <c r="AG99" s="57">
        <v>484.6</v>
      </c>
      <c r="AH99" s="57">
        <v>558.01</v>
      </c>
    </row>
    <row r="100" spans="1:34" ht="15.75" customHeight="1" x14ac:dyDescent="0.2">
      <c r="A100" s="72"/>
      <c r="B100" s="4" t="s">
        <v>59</v>
      </c>
      <c r="C100" s="4" t="s">
        <v>100</v>
      </c>
      <c r="D100" s="5">
        <v>27.2</v>
      </c>
      <c r="E100" s="5">
        <v>32.299999999999997</v>
      </c>
      <c r="F100" s="5">
        <v>29.8</v>
      </c>
      <c r="G100" s="5">
        <v>32.1</v>
      </c>
      <c r="H100" s="5">
        <v>24.1</v>
      </c>
      <c r="I100" s="5">
        <v>33</v>
      </c>
      <c r="J100" s="5">
        <v>33</v>
      </c>
      <c r="K100" s="5">
        <v>38.6</v>
      </c>
      <c r="L100" s="5">
        <v>38.4</v>
      </c>
      <c r="M100" s="5">
        <v>33.299999999999997</v>
      </c>
      <c r="N100" s="5">
        <v>31.6</v>
      </c>
      <c r="O100" s="5">
        <v>29.5</v>
      </c>
      <c r="P100" s="5">
        <v>40.1</v>
      </c>
      <c r="Q100" s="5">
        <v>38.5</v>
      </c>
      <c r="R100" s="5">
        <v>47.5</v>
      </c>
      <c r="S100" s="5">
        <v>42.4</v>
      </c>
      <c r="T100" s="5">
        <v>41.5</v>
      </c>
      <c r="U100" s="5">
        <v>43.1</v>
      </c>
      <c r="V100" s="5">
        <v>42.7</v>
      </c>
      <c r="W100" s="5">
        <v>45.9</v>
      </c>
      <c r="X100" s="5">
        <v>45.6</v>
      </c>
      <c r="Y100" s="5">
        <v>50.5</v>
      </c>
      <c r="Z100" s="5">
        <v>46.9</v>
      </c>
      <c r="AA100" s="5">
        <v>47.1</v>
      </c>
      <c r="AB100" s="5">
        <v>60.6</v>
      </c>
      <c r="AC100" s="5">
        <v>56.7</v>
      </c>
      <c r="AD100" s="5">
        <v>49.3</v>
      </c>
      <c r="AE100" s="50">
        <v>54.4</v>
      </c>
      <c r="AF100" s="50">
        <v>54.2</v>
      </c>
      <c r="AG100" s="50">
        <v>48.1</v>
      </c>
      <c r="AH100" s="57">
        <v>60</v>
      </c>
    </row>
    <row r="101" spans="1:34" ht="15.75" customHeight="1" x14ac:dyDescent="0.2">
      <c r="A101" s="72"/>
      <c r="B101" s="4" t="s">
        <v>60</v>
      </c>
      <c r="C101" s="4" t="s">
        <v>100</v>
      </c>
      <c r="D101" s="5">
        <v>241.7</v>
      </c>
      <c r="E101" s="5">
        <v>200.5</v>
      </c>
      <c r="F101" s="5">
        <v>258.3</v>
      </c>
      <c r="G101" s="5">
        <v>231</v>
      </c>
      <c r="H101" s="5">
        <v>204.5</v>
      </c>
      <c r="I101" s="5">
        <v>189.7</v>
      </c>
      <c r="J101" s="5">
        <v>205.8</v>
      </c>
      <c r="K101" s="5">
        <v>184.6</v>
      </c>
      <c r="L101" s="5">
        <v>176.5</v>
      </c>
      <c r="M101" s="5">
        <v>155.80000000000001</v>
      </c>
      <c r="N101" s="5">
        <v>187.5</v>
      </c>
      <c r="O101" s="5">
        <v>163.6</v>
      </c>
      <c r="P101" s="5">
        <v>177.1</v>
      </c>
      <c r="Q101" s="5">
        <v>165.1</v>
      </c>
      <c r="R101" s="5">
        <v>172.2</v>
      </c>
      <c r="S101" s="5">
        <v>158.6</v>
      </c>
      <c r="T101" s="5">
        <v>163</v>
      </c>
      <c r="U101" s="5">
        <v>160.30000000000001</v>
      </c>
      <c r="V101" s="5">
        <v>145.9</v>
      </c>
      <c r="W101" s="5">
        <v>151.19999999999999</v>
      </c>
      <c r="X101" s="5">
        <v>150.6</v>
      </c>
      <c r="Y101" s="5">
        <v>168.2</v>
      </c>
      <c r="Z101" s="5">
        <v>154.1</v>
      </c>
      <c r="AA101" s="5">
        <v>155.30000000000001</v>
      </c>
      <c r="AB101" s="5">
        <v>153.80000000000001</v>
      </c>
      <c r="AC101" s="5">
        <v>151.80000000000001</v>
      </c>
      <c r="AD101" s="5">
        <v>146.80000000000001</v>
      </c>
      <c r="AE101" s="50">
        <v>158.69999999999999</v>
      </c>
      <c r="AF101" s="50">
        <v>169.1</v>
      </c>
      <c r="AG101" s="50">
        <v>166.9</v>
      </c>
      <c r="AH101" s="57">
        <v>165</v>
      </c>
    </row>
    <row r="102" spans="1:34" ht="15" x14ac:dyDescent="0.2">
      <c r="A102" s="72"/>
      <c r="B102" s="3" t="s">
        <v>61</v>
      </c>
      <c r="C102" s="3" t="s">
        <v>97</v>
      </c>
      <c r="D102" s="9">
        <v>480.678</v>
      </c>
      <c r="E102" s="9">
        <v>520.899</v>
      </c>
      <c r="F102" s="9">
        <v>475.346</v>
      </c>
      <c r="G102" s="9">
        <v>515.55799999999999</v>
      </c>
      <c r="H102" s="9">
        <v>459.11599999999999</v>
      </c>
      <c r="I102" s="9">
        <v>581.70000000000005</v>
      </c>
      <c r="J102" s="9">
        <v>456.6</v>
      </c>
      <c r="K102" s="9">
        <v>464.2</v>
      </c>
      <c r="L102" s="9">
        <v>537</v>
      </c>
      <c r="M102" s="9">
        <v>515.5</v>
      </c>
      <c r="N102" s="9">
        <v>697.1</v>
      </c>
      <c r="O102" s="9">
        <v>687.5</v>
      </c>
      <c r="P102" s="9">
        <v>715</v>
      </c>
      <c r="Q102" s="9">
        <v>729.7</v>
      </c>
      <c r="R102" s="9">
        <v>798</v>
      </c>
      <c r="S102" s="9">
        <v>680.5</v>
      </c>
      <c r="T102" s="9">
        <v>803</v>
      </c>
      <c r="U102" s="9">
        <v>879.4</v>
      </c>
      <c r="V102" s="9">
        <v>1026.2</v>
      </c>
      <c r="W102" s="9">
        <v>938</v>
      </c>
      <c r="X102" s="9">
        <v>1076.7</v>
      </c>
      <c r="Y102" s="9">
        <v>1085.9000000000001</v>
      </c>
      <c r="Z102" s="9">
        <v>1055.8</v>
      </c>
      <c r="AA102" s="9">
        <v>1033.0999999999999</v>
      </c>
      <c r="AB102" s="9">
        <v>1113.3</v>
      </c>
      <c r="AC102" s="9">
        <v>1186.5</v>
      </c>
      <c r="AD102" s="9">
        <v>1255.0999999999999</v>
      </c>
      <c r="AE102" s="49">
        <v>1218.9190000000001</v>
      </c>
      <c r="AF102" s="49">
        <v>1220.8389999999999</v>
      </c>
      <c r="AG102" s="49">
        <v>1235.9686629</v>
      </c>
      <c r="AH102" s="58">
        <f>AH104+AH103</f>
        <v>1178</v>
      </c>
    </row>
    <row r="103" spans="1:34" ht="15.75" customHeight="1" x14ac:dyDescent="0.2">
      <c r="A103" s="72"/>
      <c r="B103" s="4" t="s">
        <v>10</v>
      </c>
      <c r="C103" s="4" t="s">
        <v>100</v>
      </c>
      <c r="D103" s="5">
        <v>289.27800000000002</v>
      </c>
      <c r="E103" s="5">
        <v>289.899</v>
      </c>
      <c r="F103" s="5">
        <v>255.346</v>
      </c>
      <c r="G103" s="5">
        <v>323.05799999999999</v>
      </c>
      <c r="H103" s="5">
        <v>244.816</v>
      </c>
      <c r="I103" s="5">
        <v>372.9</v>
      </c>
      <c r="J103" s="5">
        <v>262.60000000000002</v>
      </c>
      <c r="K103" s="5">
        <v>264.39999999999998</v>
      </c>
      <c r="L103" s="5">
        <v>357.6</v>
      </c>
      <c r="M103" s="5">
        <v>332.8</v>
      </c>
      <c r="N103" s="5">
        <v>505.4</v>
      </c>
      <c r="O103" s="5">
        <v>565.1</v>
      </c>
      <c r="P103" s="5">
        <v>590.1</v>
      </c>
      <c r="Q103" s="5">
        <v>601.1</v>
      </c>
      <c r="R103" s="5">
        <v>674</v>
      </c>
      <c r="S103" s="5">
        <v>579.9</v>
      </c>
      <c r="T103" s="5">
        <v>670.1</v>
      </c>
      <c r="U103" s="5">
        <v>740</v>
      </c>
      <c r="V103" s="5">
        <v>895.2</v>
      </c>
      <c r="W103" s="5">
        <v>817.4</v>
      </c>
      <c r="X103" s="5">
        <v>966.3</v>
      </c>
      <c r="Y103" s="5">
        <v>954.9</v>
      </c>
      <c r="Z103" s="5">
        <v>967.9</v>
      </c>
      <c r="AA103" s="5">
        <v>1080.7</v>
      </c>
      <c r="AB103" s="5">
        <v>962.8</v>
      </c>
      <c r="AC103" s="5">
        <v>1053.5</v>
      </c>
      <c r="AD103" s="5">
        <v>1165.5999999999999</v>
      </c>
      <c r="AE103" s="50">
        <v>1067.9000000000001</v>
      </c>
      <c r="AF103" s="50">
        <v>1049.0999999999999</v>
      </c>
      <c r="AG103" s="50">
        <v>1019.8</v>
      </c>
      <c r="AH103" s="57">
        <v>1018</v>
      </c>
    </row>
    <row r="104" spans="1:34" ht="15.75" customHeight="1" collapsed="1" x14ac:dyDescent="0.2">
      <c r="A104" s="72"/>
      <c r="B104" s="4" t="s">
        <v>101</v>
      </c>
      <c r="C104" s="4" t="s">
        <v>100</v>
      </c>
      <c r="D104" s="5">
        <v>191.4</v>
      </c>
      <c r="E104" s="5">
        <v>231</v>
      </c>
      <c r="F104" s="5">
        <v>220</v>
      </c>
      <c r="G104" s="5">
        <v>192.5</v>
      </c>
      <c r="H104" s="5">
        <v>214.3</v>
      </c>
      <c r="I104" s="5">
        <v>208.8</v>
      </c>
      <c r="J104" s="5">
        <v>194</v>
      </c>
      <c r="K104" s="5">
        <v>199.8</v>
      </c>
      <c r="L104" s="5">
        <v>179.4</v>
      </c>
      <c r="M104" s="5">
        <v>182.7</v>
      </c>
      <c r="N104" s="5">
        <v>191.7</v>
      </c>
      <c r="O104" s="5">
        <v>122.4</v>
      </c>
      <c r="P104" s="5">
        <v>124.9</v>
      </c>
      <c r="Q104" s="5">
        <v>128.6</v>
      </c>
      <c r="R104" s="5">
        <v>124</v>
      </c>
      <c r="S104" s="5">
        <v>100.6</v>
      </c>
      <c r="T104" s="5">
        <v>132.9</v>
      </c>
      <c r="U104" s="5">
        <v>139.4</v>
      </c>
      <c r="V104" s="5">
        <v>131</v>
      </c>
      <c r="W104" s="5">
        <v>120.6</v>
      </c>
      <c r="X104" s="5">
        <v>106.253</v>
      </c>
      <c r="Y104" s="5">
        <v>127.6</v>
      </c>
      <c r="Z104" s="5">
        <v>103.3</v>
      </c>
      <c r="AA104" s="5">
        <v>95</v>
      </c>
      <c r="AB104" s="5">
        <v>101.5</v>
      </c>
      <c r="AC104" s="5">
        <v>100.5</v>
      </c>
      <c r="AD104" s="5">
        <v>165.82499999999999</v>
      </c>
      <c r="AE104" s="50">
        <v>170.8</v>
      </c>
      <c r="AF104" s="50">
        <v>161.1</v>
      </c>
      <c r="AG104" s="50">
        <v>159.5</v>
      </c>
      <c r="AH104" s="57">
        <v>160</v>
      </c>
    </row>
    <row r="105" spans="1:34" ht="14.25" customHeight="1" x14ac:dyDescent="0.2">
      <c r="A105" s="73"/>
      <c r="B105" s="20" t="s">
        <v>62</v>
      </c>
      <c r="C105" s="20" t="s">
        <v>1</v>
      </c>
      <c r="D105" s="19">
        <f>D102/D97*100</f>
        <v>30.309897734882501</v>
      </c>
      <c r="E105" s="19">
        <f t="shared" ref="E105:AH105" si="35">E102/E97*100</f>
        <v>32.464900258585395</v>
      </c>
      <c r="F105" s="19">
        <f t="shared" si="35"/>
        <v>31.589783259101541</v>
      </c>
      <c r="G105" s="19">
        <f t="shared" si="35"/>
        <v>33.284182011390882</v>
      </c>
      <c r="H105" s="19">
        <f t="shared" si="35"/>
        <v>33.227957119987032</v>
      </c>
      <c r="I105" s="19">
        <f t="shared" si="35"/>
        <v>34.840680402491614</v>
      </c>
      <c r="J105" s="19">
        <f t="shared" si="35"/>
        <v>26.898379970544923</v>
      </c>
      <c r="K105" s="19">
        <f t="shared" si="35"/>
        <v>31.282431430689396</v>
      </c>
      <c r="L105" s="19">
        <f t="shared" si="35"/>
        <v>33.693060609863224</v>
      </c>
      <c r="M105" s="19">
        <f t="shared" si="35"/>
        <v>39.345138146847809</v>
      </c>
      <c r="N105" s="19">
        <f t="shared" si="35"/>
        <v>41.598042725862271</v>
      </c>
      <c r="O105" s="19">
        <f t="shared" si="35"/>
        <v>42.323319379463186</v>
      </c>
      <c r="P105" s="19">
        <f t="shared" si="35"/>
        <v>43.038584241256842</v>
      </c>
      <c r="Q105" s="19">
        <f t="shared" si="35"/>
        <v>49.625952121871599</v>
      </c>
      <c r="R105" s="19">
        <f t="shared" si="35"/>
        <v>49.50679322538619</v>
      </c>
      <c r="S105" s="19">
        <f t="shared" si="35"/>
        <v>44.828722002635047</v>
      </c>
      <c r="T105" s="19">
        <f t="shared" si="35"/>
        <v>50.037387836490531</v>
      </c>
      <c r="U105" s="19">
        <f t="shared" si="35"/>
        <v>52.029345639569293</v>
      </c>
      <c r="V105" s="19">
        <f t="shared" si="35"/>
        <v>57.551455330604007</v>
      </c>
      <c r="W105" s="19">
        <f t="shared" si="35"/>
        <v>55.339233038348077</v>
      </c>
      <c r="X105" s="19">
        <f t="shared" si="35"/>
        <v>60.539780714084898</v>
      </c>
      <c r="Y105" s="19">
        <f t="shared" si="35"/>
        <v>59.84568751722238</v>
      </c>
      <c r="Z105" s="19">
        <f t="shared" si="35"/>
        <v>60.810966478516306</v>
      </c>
      <c r="AA105" s="19">
        <f t="shared" si="35"/>
        <v>62.315311495127148</v>
      </c>
      <c r="AB105" s="19">
        <f t="shared" si="35"/>
        <v>59.30957327792872</v>
      </c>
      <c r="AC105" s="19">
        <f t="shared" si="35"/>
        <v>63.269876819708848</v>
      </c>
      <c r="AD105" s="19">
        <f t="shared" si="35"/>
        <v>67.990249187432283</v>
      </c>
      <c r="AE105" s="51">
        <f t="shared" si="35"/>
        <v>63.97117904250981</v>
      </c>
      <c r="AF105" s="51">
        <f t="shared" si="35"/>
        <v>62.909124262678418</v>
      </c>
      <c r="AG105" s="51">
        <f t="shared" si="35"/>
        <v>63.855583456708167</v>
      </c>
      <c r="AH105" s="51">
        <f t="shared" si="35"/>
        <v>60.07108581802234</v>
      </c>
    </row>
    <row r="106" spans="1:34" ht="18" x14ac:dyDescent="0.25">
      <c r="A106" s="66" t="s">
        <v>105</v>
      </c>
      <c r="B106" s="16" t="s">
        <v>92</v>
      </c>
      <c r="C106" s="1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row>
    <row r="107" spans="1:34" ht="15" collapsed="1" x14ac:dyDescent="0.2">
      <c r="A107" s="67"/>
      <c r="B107" s="8" t="s">
        <v>44</v>
      </c>
      <c r="C107" s="8" t="s">
        <v>89</v>
      </c>
      <c r="D107" s="43">
        <v>1067</v>
      </c>
      <c r="E107" s="44" t="s">
        <v>2</v>
      </c>
      <c r="F107" s="44" t="s">
        <v>2</v>
      </c>
      <c r="G107" s="44" t="s">
        <v>2</v>
      </c>
      <c r="H107" s="44" t="s">
        <v>2</v>
      </c>
      <c r="I107" s="44" t="s">
        <v>2</v>
      </c>
      <c r="J107" s="43">
        <v>1082.9000000000001</v>
      </c>
      <c r="K107" s="43">
        <v>1075.7</v>
      </c>
      <c r="L107" s="43">
        <v>1078.4000000000001</v>
      </c>
      <c r="M107" s="43">
        <v>1071.9000000000001</v>
      </c>
      <c r="N107" s="43">
        <v>1072.5</v>
      </c>
      <c r="O107" s="43">
        <v>1071.0999999999999</v>
      </c>
      <c r="P107" s="43">
        <v>1069.8</v>
      </c>
      <c r="Q107" s="43">
        <v>1067.0999999999999</v>
      </c>
      <c r="R107" s="43">
        <v>1064.5999999999999</v>
      </c>
      <c r="S107" s="43">
        <v>1065.0999999999999</v>
      </c>
      <c r="T107" s="43">
        <v>1065.2</v>
      </c>
      <c r="U107" s="43">
        <v>1060.2</v>
      </c>
      <c r="V107" s="43">
        <v>1058.0999999999999</v>
      </c>
      <c r="W107" s="43">
        <v>1055.5999999999999</v>
      </c>
      <c r="X107" s="43">
        <v>1051.7</v>
      </c>
      <c r="Y107" s="43">
        <v>1051.9000000000001</v>
      </c>
      <c r="Z107" s="43">
        <v>1051</v>
      </c>
      <c r="AA107" s="43">
        <v>1049.9000000000001</v>
      </c>
      <c r="AB107" s="43">
        <v>1051.3</v>
      </c>
      <c r="AC107" s="43">
        <v>1049.7</v>
      </c>
      <c r="AD107" s="43">
        <v>1049.0999999999999</v>
      </c>
      <c r="AE107" s="43">
        <v>1046.0999999999999</v>
      </c>
      <c r="AF107" s="43">
        <v>1044.9000000000001</v>
      </c>
      <c r="AG107" s="43">
        <v>1043.7</v>
      </c>
      <c r="AH107" s="9">
        <v>1044.0340000000001</v>
      </c>
    </row>
    <row r="108" spans="1:34" ht="18" x14ac:dyDescent="0.25">
      <c r="A108" s="67"/>
      <c r="B108" s="16" t="s">
        <v>106</v>
      </c>
      <c r="C108" s="1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row>
    <row r="109" spans="1:34" ht="15" x14ac:dyDescent="0.2">
      <c r="A109" s="67"/>
      <c r="B109" s="8" t="s">
        <v>63</v>
      </c>
      <c r="C109" s="8" t="s">
        <v>102</v>
      </c>
      <c r="D109" s="52">
        <v>1451</v>
      </c>
      <c r="E109" s="47" t="s">
        <v>2</v>
      </c>
      <c r="F109" s="47" t="s">
        <v>2</v>
      </c>
      <c r="G109" s="47" t="s">
        <v>2</v>
      </c>
      <c r="H109" s="47" t="s">
        <v>2</v>
      </c>
      <c r="I109" s="47" t="s">
        <v>2</v>
      </c>
      <c r="J109" s="52">
        <v>1347</v>
      </c>
      <c r="K109" s="52">
        <v>1321</v>
      </c>
      <c r="L109" s="52">
        <v>1315</v>
      </c>
      <c r="M109" s="52">
        <v>1341</v>
      </c>
      <c r="N109" s="52">
        <v>1335</v>
      </c>
      <c r="O109" s="52">
        <v>1349</v>
      </c>
      <c r="P109" s="52">
        <v>1343</v>
      </c>
      <c r="Q109" s="52">
        <v>1325</v>
      </c>
      <c r="R109" s="52">
        <v>1312</v>
      </c>
      <c r="S109" s="52">
        <v>1330</v>
      </c>
      <c r="T109" s="52">
        <v>1336</v>
      </c>
      <c r="U109" s="52">
        <v>1333</v>
      </c>
      <c r="V109" s="52">
        <v>1355</v>
      </c>
      <c r="W109" s="52">
        <v>1323</v>
      </c>
      <c r="X109" s="52">
        <v>1325</v>
      </c>
      <c r="Y109" s="52">
        <v>1317</v>
      </c>
      <c r="Z109" s="52">
        <v>1315</v>
      </c>
      <c r="AA109" s="52">
        <v>1307</v>
      </c>
      <c r="AB109" s="52">
        <v>1308</v>
      </c>
      <c r="AC109" s="52">
        <v>1320</v>
      </c>
      <c r="AD109" s="52">
        <v>1315</v>
      </c>
      <c r="AE109" s="52">
        <v>1311</v>
      </c>
      <c r="AF109" s="52">
        <v>1309.5072539999999</v>
      </c>
      <c r="AG109" s="52">
        <v>1290.9930589999999</v>
      </c>
      <c r="AH109" s="29">
        <v>1284.799</v>
      </c>
    </row>
    <row r="110" spans="1:34" ht="15" x14ac:dyDescent="0.2">
      <c r="A110" s="67"/>
      <c r="B110" s="11" t="s">
        <v>26</v>
      </c>
      <c r="C110" s="11" t="s">
        <v>103</v>
      </c>
      <c r="D110" s="53">
        <v>1123</v>
      </c>
      <c r="E110" s="48" t="s">
        <v>2</v>
      </c>
      <c r="F110" s="48" t="s">
        <v>2</v>
      </c>
      <c r="G110" s="48" t="s">
        <v>2</v>
      </c>
      <c r="H110" s="48" t="s">
        <v>2</v>
      </c>
      <c r="I110" s="48" t="s">
        <v>2</v>
      </c>
      <c r="J110" s="53">
        <v>1059</v>
      </c>
      <c r="K110" s="53">
        <v>1025</v>
      </c>
      <c r="L110" s="53">
        <v>1007</v>
      </c>
      <c r="M110" s="28">
        <v>1026</v>
      </c>
      <c r="N110" s="28">
        <v>1013</v>
      </c>
      <c r="O110" s="28">
        <v>1023</v>
      </c>
      <c r="P110" s="28">
        <v>1012</v>
      </c>
      <c r="Q110" s="28">
        <v>994</v>
      </c>
      <c r="R110" s="28">
        <v>977</v>
      </c>
      <c r="S110" s="28">
        <v>981</v>
      </c>
      <c r="T110" s="28">
        <v>987</v>
      </c>
      <c r="U110" s="28">
        <v>989</v>
      </c>
      <c r="V110" s="28">
        <v>1010</v>
      </c>
      <c r="W110" s="28">
        <v>971</v>
      </c>
      <c r="X110" s="28">
        <v>966</v>
      </c>
      <c r="Y110" s="28">
        <v>962</v>
      </c>
      <c r="Z110" s="28">
        <v>962</v>
      </c>
      <c r="AA110" s="28">
        <v>960</v>
      </c>
      <c r="AB110" s="28">
        <v>957</v>
      </c>
      <c r="AC110" s="28">
        <v>967</v>
      </c>
      <c r="AD110" s="28">
        <v>964</v>
      </c>
      <c r="AE110" s="28">
        <v>958</v>
      </c>
      <c r="AF110" s="28">
        <v>957.77554000000009</v>
      </c>
      <c r="AG110" s="28">
        <v>945.10246999999993</v>
      </c>
      <c r="AH110" s="28">
        <v>936.89099999999996</v>
      </c>
    </row>
    <row r="111" spans="1:34" ht="15" x14ac:dyDescent="0.2">
      <c r="A111" s="67"/>
      <c r="B111" s="11" t="s">
        <v>27</v>
      </c>
      <c r="C111" s="11" t="s">
        <v>103</v>
      </c>
      <c r="D111" s="53">
        <v>211</v>
      </c>
      <c r="E111" s="48" t="s">
        <v>2</v>
      </c>
      <c r="F111" s="48" t="s">
        <v>2</v>
      </c>
      <c r="G111" s="48" t="s">
        <v>2</v>
      </c>
      <c r="H111" s="48" t="s">
        <v>2</v>
      </c>
      <c r="I111" s="48" t="s">
        <v>2</v>
      </c>
      <c r="J111" s="53">
        <v>165</v>
      </c>
      <c r="K111" s="53">
        <v>168</v>
      </c>
      <c r="L111" s="53">
        <v>179</v>
      </c>
      <c r="M111" s="28">
        <v>188</v>
      </c>
      <c r="N111" s="28">
        <v>194</v>
      </c>
      <c r="O111" s="28">
        <v>198</v>
      </c>
      <c r="P111" s="28">
        <v>199</v>
      </c>
      <c r="Q111" s="28">
        <v>195</v>
      </c>
      <c r="R111" s="28">
        <v>196</v>
      </c>
      <c r="S111" s="28">
        <v>206</v>
      </c>
      <c r="T111" s="28">
        <v>206</v>
      </c>
      <c r="U111" s="28">
        <v>198</v>
      </c>
      <c r="V111" s="28">
        <v>196</v>
      </c>
      <c r="W111" s="28">
        <v>199</v>
      </c>
      <c r="X111" s="28">
        <v>202</v>
      </c>
      <c r="Y111" s="28">
        <v>200</v>
      </c>
      <c r="Z111" s="28">
        <v>196</v>
      </c>
      <c r="AA111" s="28">
        <v>189</v>
      </c>
      <c r="AB111" s="28">
        <v>191</v>
      </c>
      <c r="AC111" s="28">
        <v>193</v>
      </c>
      <c r="AD111" s="28">
        <v>189</v>
      </c>
      <c r="AE111" s="28">
        <v>187</v>
      </c>
      <c r="AF111" s="28">
        <v>183.51009999999999</v>
      </c>
      <c r="AG111" s="28">
        <v>175.46098000000001</v>
      </c>
      <c r="AH111" s="28">
        <v>173.547</v>
      </c>
    </row>
    <row r="112" spans="1:34" ht="15" x14ac:dyDescent="0.2">
      <c r="A112" s="67"/>
      <c r="B112" s="11" t="s">
        <v>29</v>
      </c>
      <c r="C112" s="11" t="s">
        <v>103</v>
      </c>
      <c r="D112" s="53">
        <v>117</v>
      </c>
      <c r="E112" s="48" t="s">
        <v>2</v>
      </c>
      <c r="F112" s="48" t="s">
        <v>2</v>
      </c>
      <c r="G112" s="48" t="s">
        <v>2</v>
      </c>
      <c r="H112" s="48" t="s">
        <v>2</v>
      </c>
      <c r="I112" s="48" t="s">
        <v>2</v>
      </c>
      <c r="J112" s="53">
        <v>123</v>
      </c>
      <c r="K112" s="53">
        <v>128</v>
      </c>
      <c r="L112" s="53">
        <v>129</v>
      </c>
      <c r="M112" s="28">
        <v>127</v>
      </c>
      <c r="N112" s="28">
        <v>128</v>
      </c>
      <c r="O112" s="28">
        <v>128</v>
      </c>
      <c r="P112" s="28">
        <v>132</v>
      </c>
      <c r="Q112" s="28">
        <v>136</v>
      </c>
      <c r="R112" s="28">
        <v>139</v>
      </c>
      <c r="S112" s="28">
        <v>143</v>
      </c>
      <c r="T112" s="28">
        <v>143</v>
      </c>
      <c r="U112" s="28">
        <v>146</v>
      </c>
      <c r="V112" s="28">
        <v>149</v>
      </c>
      <c r="W112" s="28">
        <v>153</v>
      </c>
      <c r="X112" s="28">
        <v>157</v>
      </c>
      <c r="Y112" s="28">
        <v>155</v>
      </c>
      <c r="Z112" s="28">
        <v>158</v>
      </c>
      <c r="AA112" s="28">
        <v>158</v>
      </c>
      <c r="AB112" s="28">
        <v>160</v>
      </c>
      <c r="AC112" s="28">
        <v>160</v>
      </c>
      <c r="AD112" s="28">
        <v>163</v>
      </c>
      <c r="AE112" s="28">
        <v>166</v>
      </c>
      <c r="AF112" s="28">
        <v>168.2216139999999</v>
      </c>
      <c r="AG112" s="28">
        <v>170.42960899999991</v>
      </c>
      <c r="AH112" s="28">
        <v>174.36099999999999</v>
      </c>
    </row>
    <row r="113" spans="1:43" ht="18" x14ac:dyDescent="0.25">
      <c r="A113" s="67"/>
      <c r="B113" s="14" t="s">
        <v>107</v>
      </c>
      <c r="C113" s="14"/>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row>
    <row r="114" spans="1:43" ht="15" x14ac:dyDescent="0.2">
      <c r="A114" s="67"/>
      <c r="B114" s="8" t="s">
        <v>121</v>
      </c>
      <c r="C114" s="8" t="s">
        <v>84</v>
      </c>
      <c r="D114" s="52">
        <v>21848</v>
      </c>
      <c r="E114" s="52">
        <v>21843</v>
      </c>
      <c r="F114" s="52">
        <v>22230</v>
      </c>
      <c r="G114" s="52">
        <v>22438</v>
      </c>
      <c r="H114" s="52">
        <v>21404</v>
      </c>
      <c r="I114" s="52">
        <v>21942</v>
      </c>
      <c r="J114" s="52">
        <v>22608</v>
      </c>
      <c r="K114" s="52">
        <v>21763</v>
      </c>
      <c r="L114" s="52">
        <v>22833</v>
      </c>
      <c r="M114" s="52">
        <v>21349</v>
      </c>
      <c r="N114" s="52">
        <v>23540</v>
      </c>
      <c r="O114" s="52">
        <v>21566</v>
      </c>
      <c r="P114" s="52">
        <v>22744</v>
      </c>
      <c r="Q114" s="52">
        <v>21774</v>
      </c>
      <c r="R114" s="52">
        <v>23437</v>
      </c>
      <c r="S114" s="52">
        <v>23198</v>
      </c>
      <c r="T114" s="52">
        <v>22608</v>
      </c>
      <c r="U114" s="52">
        <v>22307.925253442401</v>
      </c>
      <c r="V114" s="52">
        <v>23114.585249424399</v>
      </c>
      <c r="W114" s="52">
        <v>23842.745577950001</v>
      </c>
      <c r="X114" s="52">
        <v>22868.9644607644</v>
      </c>
      <c r="Y114" s="52">
        <v>24828.473445517298</v>
      </c>
      <c r="Z114" s="52">
        <v>23532.463311149801</v>
      </c>
      <c r="AA114" s="52">
        <v>22872.0075356282</v>
      </c>
      <c r="AB114" s="52">
        <v>24594.807011814399</v>
      </c>
      <c r="AC114" s="52">
        <v>23428.3682340833</v>
      </c>
      <c r="AD114" s="52">
        <v>21963.705185303301</v>
      </c>
      <c r="AE114" s="52">
        <v>23572.776656360002</v>
      </c>
      <c r="AF114" s="52">
        <v>22644.697416731771</v>
      </c>
      <c r="AG114" s="52">
        <v>22475.35841789448</v>
      </c>
      <c r="AH114" s="4"/>
    </row>
    <row r="115" spans="1:43" ht="15" x14ac:dyDescent="0.2">
      <c r="A115" s="68"/>
      <c r="B115" s="20" t="s">
        <v>122</v>
      </c>
      <c r="C115" s="13" t="s">
        <v>84</v>
      </c>
      <c r="D115" s="54">
        <v>20471.375123677557</v>
      </c>
      <c r="E115" s="54">
        <v>20366.859477063626</v>
      </c>
      <c r="F115" s="54">
        <v>20778.107799283614</v>
      </c>
      <c r="G115" s="54">
        <v>20988.99883790332</v>
      </c>
      <c r="H115" s="54">
        <v>20030.879161087352</v>
      </c>
      <c r="I115" s="54">
        <v>20396.367985897414</v>
      </c>
      <c r="J115" s="54">
        <v>21383.598069602445</v>
      </c>
      <c r="K115" s="54">
        <v>20494.265168358957</v>
      </c>
      <c r="L115" s="54">
        <v>21421.746286787442</v>
      </c>
      <c r="M115" s="54">
        <v>19834.709559219154</v>
      </c>
      <c r="N115" s="54">
        <v>21832.5396852058</v>
      </c>
      <c r="O115" s="54">
        <v>19469.395667925601</v>
      </c>
      <c r="P115" s="54">
        <v>20650.733073304898</v>
      </c>
      <c r="Q115" s="54">
        <v>19541.720703180101</v>
      </c>
      <c r="R115" s="54">
        <v>21192.5137741297</v>
      </c>
      <c r="S115" s="54">
        <v>21094.587935213327</v>
      </c>
      <c r="T115" s="54">
        <v>20172.212823350284</v>
      </c>
      <c r="U115" s="54">
        <v>20164.188193009606</v>
      </c>
      <c r="V115" s="54">
        <v>20867.977477584507</v>
      </c>
      <c r="W115" s="54">
        <v>21601.964816504071</v>
      </c>
      <c r="X115" s="54">
        <v>20309.922692331034</v>
      </c>
      <c r="Y115" s="54">
        <v>22285.340461356602</v>
      </c>
      <c r="Z115" s="54">
        <v>20982.851076566989</v>
      </c>
      <c r="AA115" s="54">
        <v>20093.066664165533</v>
      </c>
      <c r="AB115" s="54">
        <v>21917.639050838428</v>
      </c>
      <c r="AC115" s="54">
        <v>20616.058687429595</v>
      </c>
      <c r="AD115" s="56">
        <v>18947.229949996563</v>
      </c>
      <c r="AE115" s="56">
        <v>20840.712237182288</v>
      </c>
      <c r="AF115" s="56">
        <v>19764.821299566393</v>
      </c>
      <c r="AG115" s="54">
        <v>19755.587156857131</v>
      </c>
      <c r="AH115" s="54"/>
    </row>
    <row r="116" spans="1:43" ht="15.75" x14ac:dyDescent="0.25">
      <c r="A116" s="6"/>
      <c r="B116" s="4"/>
      <c r="C116" s="4"/>
      <c r="D116" s="4"/>
      <c r="E116" s="4"/>
      <c r="AD116" s="10"/>
      <c r="AE116" s="10"/>
      <c r="AF116" s="10"/>
    </row>
    <row r="117" spans="1:43" x14ac:dyDescent="0.2">
      <c r="A117" s="4"/>
      <c r="B117" s="4"/>
      <c r="C117" s="4"/>
      <c r="D117" s="4"/>
      <c r="E117" s="4"/>
      <c r="AD117" s="10"/>
      <c r="AE117" s="10"/>
      <c r="AF117" s="10"/>
    </row>
    <row r="118" spans="1:43" x14ac:dyDescent="0.2">
      <c r="A118" s="2"/>
      <c r="B118" s="2"/>
      <c r="C118" s="2"/>
      <c r="D118" s="4"/>
      <c r="E118" s="4"/>
      <c r="AD118" s="10"/>
      <c r="AE118" s="10"/>
      <c r="AF118" s="10"/>
    </row>
    <row r="119" spans="1:43" x14ac:dyDescent="0.2">
      <c r="A119" s="4"/>
      <c r="B119" s="4"/>
      <c r="C119" s="4"/>
      <c r="D119" s="4"/>
      <c r="E119" s="4"/>
      <c r="AD119" s="10"/>
      <c r="AE119" s="10"/>
      <c r="AF119" s="10"/>
    </row>
    <row r="120" spans="1:43" x14ac:dyDescent="0.2">
      <c r="A120" s="2"/>
      <c r="B120" s="2"/>
      <c r="C120" s="2"/>
      <c r="D120" s="4"/>
      <c r="E120" s="4"/>
      <c r="AD120" s="10"/>
    </row>
    <row r="121" spans="1:43" collapsed="1" x14ac:dyDescent="0.2">
      <c r="A121" s="4"/>
      <c r="B121" s="4"/>
      <c r="C121" s="4"/>
      <c r="D121" s="4"/>
      <c r="E121" s="4"/>
    </row>
    <row r="122" spans="1:43" x14ac:dyDescent="0.2">
      <c r="A122" s="2"/>
      <c r="B122" s="2"/>
      <c r="C122" s="2"/>
      <c r="D122" s="4"/>
      <c r="E122" s="4"/>
    </row>
    <row r="123" spans="1:43" x14ac:dyDescent="0.2">
      <c r="A123" s="4"/>
      <c r="B123" s="4"/>
      <c r="C123" s="4"/>
      <c r="D123" s="4"/>
      <c r="E123" s="4"/>
    </row>
    <row r="124" spans="1:43" x14ac:dyDescent="0.2">
      <c r="A124" s="2"/>
      <c r="B124" s="2"/>
      <c r="C124" s="2"/>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row>
    <row r="125" spans="1:43"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row>
    <row r="126" spans="1:43"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row>
    <row r="127" spans="1:43"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row>
    <row r="128" spans="1:43" x14ac:dyDescent="0.2">
      <c r="A128" s="2"/>
      <c r="B128" s="2"/>
      <c r="C128" s="2"/>
      <c r="D128" s="2"/>
      <c r="E128" s="2"/>
      <c r="F128" s="2"/>
      <c r="G128" s="2"/>
      <c r="H128" s="2"/>
      <c r="I128" s="2"/>
      <c r="J128" s="2"/>
      <c r="K128" s="2"/>
      <c r="L128" s="2"/>
      <c r="M128" s="2"/>
      <c r="N128" s="4"/>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row>
    <row r="129" spans="1:43"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row>
    <row r="130" spans="1:43" x14ac:dyDescent="0.2">
      <c r="A130" s="2"/>
      <c r="B130" s="2"/>
      <c r="C130" s="2"/>
      <c r="D130" s="2"/>
      <c r="E130" s="2"/>
      <c r="F130" s="2"/>
      <c r="G130" s="2"/>
      <c r="H130" s="2"/>
      <c r="I130" s="2"/>
      <c r="J130" s="2"/>
      <c r="K130" s="2"/>
      <c r="L130" s="2"/>
      <c r="M130" s="2"/>
      <c r="N130" s="4"/>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row>
    <row r="131" spans="1:43"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row>
    <row r="132" spans="1:43" x14ac:dyDescent="0.2">
      <c r="A132" s="2"/>
      <c r="B132" s="2"/>
      <c r="C132" s="2"/>
      <c r="D132" s="2"/>
      <c r="E132" s="2"/>
      <c r="F132" s="2"/>
      <c r="G132" s="2"/>
      <c r="H132" s="2"/>
      <c r="I132" s="2"/>
      <c r="J132" s="2"/>
      <c r="K132" s="2"/>
      <c r="L132" s="2"/>
      <c r="M132" s="2"/>
      <c r="N132" s="4"/>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row>
    <row r="133" spans="1:43"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row>
    <row r="134" spans="1:43" x14ac:dyDescent="0.2">
      <c r="A134" s="2"/>
      <c r="B134" s="2"/>
      <c r="C134" s="2"/>
      <c r="D134" s="2"/>
      <c r="E134" s="2"/>
      <c r="F134" s="2"/>
      <c r="G134" s="2"/>
      <c r="H134" s="2"/>
      <c r="I134" s="2"/>
      <c r="J134" s="2"/>
      <c r="K134" s="2"/>
      <c r="L134" s="2"/>
      <c r="M134" s="2"/>
      <c r="N134" s="4"/>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row>
    <row r="135" spans="1:43"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row>
    <row r="136" spans="1:43" x14ac:dyDescent="0.2">
      <c r="A136" s="2"/>
      <c r="B136" s="2"/>
      <c r="C136" s="2"/>
      <c r="D136" s="2"/>
      <c r="E136" s="2"/>
      <c r="F136" s="2"/>
      <c r="G136" s="2"/>
      <c r="H136" s="2"/>
      <c r="I136" s="2"/>
      <c r="J136" s="2"/>
      <c r="K136" s="2"/>
      <c r="L136" s="2"/>
      <c r="M136" s="2"/>
      <c r="N136" s="4"/>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row>
    <row r="137" spans="1:43"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row>
    <row r="138" spans="1:43" x14ac:dyDescent="0.2">
      <c r="A138" s="2"/>
      <c r="B138" s="2"/>
      <c r="C138" s="2"/>
      <c r="D138" s="2"/>
      <c r="E138" s="2"/>
      <c r="F138" s="2"/>
      <c r="G138" s="2"/>
      <c r="H138" s="2"/>
      <c r="I138" s="2"/>
      <c r="J138" s="2"/>
      <c r="K138" s="2"/>
      <c r="L138" s="2"/>
      <c r="M138" s="2"/>
      <c r="N138" s="4"/>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row>
    <row r="139" spans="1:43"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row>
    <row r="140" spans="1:43" x14ac:dyDescent="0.2">
      <c r="A140" s="2"/>
      <c r="B140" s="2"/>
      <c r="C140" s="2"/>
      <c r="D140" s="2"/>
      <c r="E140" s="2"/>
      <c r="F140" s="2"/>
      <c r="G140" s="2"/>
      <c r="H140" s="2"/>
      <c r="I140" s="2"/>
      <c r="J140" s="2"/>
      <c r="K140" s="2"/>
      <c r="L140" s="2"/>
      <c r="M140" s="2"/>
      <c r="N140" s="4"/>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row>
    <row r="141" spans="1:43"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row>
    <row r="142" spans="1:43"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row>
    <row r="143" spans="1:43"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row>
    <row r="144" spans="1:43"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row>
    <row r="145" spans="1:43"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row>
    <row r="146" spans="1:43"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row>
    <row r="147" spans="1:43"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row>
    <row r="148" spans="1:43"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row>
    <row r="149" spans="1:43"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row>
    <row r="150" spans="1:43"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row>
    <row r="151" spans="1:43"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row>
    <row r="152" spans="1:43"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row>
    <row r="153" spans="1:43"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row>
    <row r="154" spans="1:43" x14ac:dyDescent="0.2">
      <c r="A154" s="2"/>
      <c r="B154" s="2"/>
      <c r="C154" s="2"/>
      <c r="D154" s="2"/>
      <c r="E154" s="2"/>
      <c r="F154" s="2"/>
      <c r="G154" s="2"/>
      <c r="H154" s="2"/>
      <c r="I154" s="2"/>
      <c r="J154" s="2"/>
      <c r="K154" s="4"/>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row>
    <row r="155" spans="1:43"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row>
    <row r="156" spans="1:43" x14ac:dyDescent="0.2">
      <c r="A156" s="2"/>
      <c r="B156" s="2"/>
      <c r="C156" s="2"/>
      <c r="D156" s="2"/>
      <c r="E156" s="2"/>
      <c r="F156" s="2"/>
      <c r="G156" s="2"/>
      <c r="H156" s="2"/>
      <c r="I156" s="2"/>
      <c r="J156" s="2"/>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row>
    <row r="157" spans="1:43" ht="15" x14ac:dyDescent="0.2">
      <c r="A157" s="4"/>
      <c r="B157" s="12"/>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row>
    <row r="158" spans="1:43" x14ac:dyDescent="0.2">
      <c r="A158" s="2"/>
      <c r="B158" s="2"/>
      <c r="C158" s="2"/>
      <c r="D158" s="2"/>
      <c r="E158" s="2"/>
      <c r="F158" s="2"/>
      <c r="G158" s="2"/>
      <c r="H158" s="2"/>
      <c r="I158" s="2"/>
      <c r="J158" s="2"/>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row>
    <row r="159" spans="1:43"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row>
    <row r="160" spans="1:43" x14ac:dyDescent="0.2">
      <c r="A160" s="2"/>
      <c r="B160" s="2"/>
      <c r="C160" s="2"/>
      <c r="D160" s="2"/>
      <c r="E160" s="2"/>
      <c r="F160" s="2"/>
      <c r="G160" s="2"/>
      <c r="H160" s="2"/>
      <c r="I160" s="2"/>
      <c r="J160" s="2"/>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row>
    <row r="161" spans="1:32"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row>
    <row r="162" spans="1:32" x14ac:dyDescent="0.2">
      <c r="A162" s="2"/>
      <c r="B162" s="2"/>
      <c r="C162" s="2"/>
      <c r="D162" s="2"/>
      <c r="E162" s="2"/>
      <c r="F162" s="2"/>
      <c r="G162" s="2"/>
      <c r="H162" s="2"/>
      <c r="I162" s="2"/>
      <c r="J162" s="2"/>
      <c r="K162" s="4"/>
      <c r="L162" s="4"/>
      <c r="M162" s="4"/>
      <c r="N162" s="4"/>
      <c r="O162" s="4"/>
      <c r="P162" s="4"/>
      <c r="Q162" s="4"/>
      <c r="R162" s="4"/>
      <c r="S162" s="4"/>
      <c r="T162" s="4"/>
      <c r="U162" s="4"/>
      <c r="V162" s="4"/>
      <c r="W162" s="4"/>
      <c r="X162" s="4"/>
      <c r="Y162" s="4"/>
      <c r="Z162" s="4"/>
      <c r="AA162" s="4"/>
      <c r="AB162" s="4"/>
      <c r="AC162" s="4"/>
    </row>
    <row r="163" spans="1:32"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row>
    <row r="164" spans="1:32" x14ac:dyDescent="0.2">
      <c r="A164" s="2"/>
      <c r="B164" s="2"/>
    </row>
    <row r="165" spans="1:32"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spans="1:32"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32"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row>
    <row r="168" spans="1:32"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32"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row>
    <row r="170" spans="1:32"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32"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row>
    <row r="172" spans="1:32"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32"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1"/>
      <c r="AE173" s="1"/>
      <c r="AF173" s="1"/>
    </row>
    <row r="174" spans="1:32"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32" x14ac:dyDescent="0.2">
      <c r="AD175" s="1"/>
      <c r="AE175" s="1"/>
      <c r="AF175" s="1"/>
    </row>
    <row r="176" spans="1:32"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32" x14ac:dyDescent="0.2">
      <c r="AD177" s="1"/>
      <c r="AE177" s="1"/>
      <c r="AF177" s="1"/>
    </row>
    <row r="178" spans="1:32"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32" x14ac:dyDescent="0.2">
      <c r="AD179" s="1"/>
      <c r="AE179" s="1"/>
      <c r="AF179" s="1"/>
    </row>
    <row r="180" spans="1:32"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32" x14ac:dyDescent="0.2">
      <c r="AD181" s="1"/>
      <c r="AE181" s="1"/>
      <c r="AF181" s="1"/>
    </row>
    <row r="182" spans="1:32"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32" x14ac:dyDescent="0.2">
      <c r="AD183" s="1"/>
      <c r="AE183" s="1"/>
      <c r="AF183" s="1"/>
    </row>
    <row r="184" spans="1:32"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32" x14ac:dyDescent="0.2">
      <c r="AD185" s="1"/>
      <c r="AE185" s="1"/>
      <c r="AF185" s="1"/>
    </row>
    <row r="186" spans="1:32"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32" x14ac:dyDescent="0.2">
      <c r="AD187" s="1"/>
      <c r="AE187" s="1"/>
      <c r="AF187" s="1"/>
    </row>
    <row r="188" spans="1:32"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90" spans="1:32"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2" spans="1:32"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4" spans="1:29"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6" spans="1:29"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8" spans="1:29"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200" spans="1:29"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2" spans="1:29"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4" spans="1:29"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6" spans="1:29"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8" spans="1:29"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10" spans="1:29"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2" spans="1:29"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4" spans="1:29"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6" spans="1:29"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8" spans="1:29"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20" spans="1:29"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2" spans="1:29"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4" spans="1:29"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6" spans="1:29"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8" spans="1:29"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30" spans="1:29"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2" spans="1:29"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4" spans="1:29"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6" spans="1:29"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8" spans="1:29"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40" spans="1:29"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2" spans="1:29"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4" spans="1:29"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6" spans="1:29"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8" spans="1:29"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50" spans="1:29"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2" spans="1:29"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4" spans="1:29"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6" spans="1:29"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8" spans="1:29"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60" spans="1:29"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2" spans="1:29"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4" spans="1:29"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6" spans="1:29"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8" spans="1:29"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70" spans="1:29"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2" spans="1:29"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4" spans="1:29"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6" spans="1:29"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8" spans="1:29"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80" spans="1:29"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2" spans="1:29"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4" spans="1:29"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6" spans="1:29"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8" spans="1:29"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90" spans="1:29"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2" spans="1:29"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4" spans="1:29"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6" spans="1:29"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8" spans="1:29"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300" spans="1:29"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2" spans="1:29"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4" spans="1:29"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6" spans="1:29"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8" spans="1:29"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10" spans="1:29"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2" spans="1:29"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4" spans="1:29"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6" spans="1:29"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8" spans="1:29"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20" spans="1:29"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2" spans="1:29"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4" spans="1:29"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6" spans="1:29"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8" spans="1:29"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30" spans="1:29"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2" spans="1:29"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4" spans="1:29"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6" spans="1:29"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8" spans="1:29"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40" spans="1:29"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2" spans="1:29"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4" spans="1:29"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6" spans="1:29"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8" spans="1:29"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50" spans="1:29"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2" spans="1:29"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4" spans="1:29"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6" spans="1:29"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8" spans="1:29"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60" spans="1:29"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2" spans="1:29"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4" spans="1:29"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6" spans="1:29"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8" spans="1:29"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70" spans="1:29"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2" spans="1:29"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4" spans="1:29"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6" spans="1:29"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8" spans="1:29"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80" spans="1:29"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2" spans="1:29"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4" spans="1:29"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6" spans="1:29"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8" spans="1:29"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90" spans="1:29"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2" spans="1:29"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4" spans="1:29"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6" spans="1:29"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8" spans="1:29"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400" spans="1:29"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2" spans="1:29"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4" spans="1:29"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6" spans="1:29"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8" spans="1:29"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10" spans="1:29"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2" spans="1:29"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4" spans="1:29"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6" spans="1:29"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8" spans="1:29"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20" spans="1:29"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2" spans="1:29"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4" spans="1:29"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6" spans="1:29"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8" spans="1:29"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30" spans="1:29"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2" spans="1:29"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4" spans="1:29"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6" spans="1:29"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8" spans="1:29"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40" spans="1:29"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2" spans="1:29"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4" spans="1:29"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6" spans="1:29"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8" spans="1:29"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50" spans="1:29"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2" spans="1:29"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4" spans="1:29"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6" spans="1:29"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8" spans="1:29"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60" spans="1:29"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2" spans="1:29"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4" spans="1:29"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6" spans="1:29"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8" spans="1:29"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70" spans="1:29"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2" spans="1:29"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4" spans="1:29"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6" spans="1:29"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8" spans="1:29"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80" spans="1:29"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2" spans="1:29"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4" spans="1:29"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6" spans="1:29"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8" spans="1:29"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90" spans="1:29"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2" spans="1:29"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4" spans="1:29"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6" spans="1:29"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8" spans="1:29"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500" spans="1:29"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2" spans="1:29"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4" spans="1:29"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6" spans="1:29"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8" spans="1:29"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10" spans="1:29"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2" spans="1:29"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4" spans="1:29"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6" spans="1:29"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8" spans="1:29"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20" spans="1:29"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2" spans="1:29"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4" spans="1:29"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6" spans="1:29"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8" spans="1:29"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30" spans="1:29"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2" spans="1:29"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4" spans="1:29"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6" spans="1:29"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8" spans="1:29"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40" spans="1:29"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2" spans="1:29"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4" spans="1:29"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6" spans="1:29"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8" spans="1:29"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50" spans="1:29"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2" spans="1:29"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4" spans="1:29"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6" spans="1:29"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8" spans="1:29"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60" spans="1:29"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2" spans="1:29"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4" spans="1:29"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6" spans="1:29"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8" spans="1:29"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70" spans="1:29"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2" spans="1:29"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4" spans="1:29"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6" spans="1:29"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8" spans="1:29"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80" spans="1:29"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2" spans="1:29"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4" spans="1:29"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6" spans="1:29"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8" spans="1:29"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90" spans="1:29"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2" spans="1:29"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4" spans="1:29"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6" spans="1:29"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8" spans="1:29"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600" spans="1:29"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2" spans="1:29"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4" spans="1:29"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6" spans="1:29"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8" spans="1:29"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10" spans="1:29"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2" spans="1:29"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4" spans="1:29"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6" spans="1:29"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8" spans="1:29"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20" spans="1:29"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2" spans="1:29"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4" spans="1:29"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6" spans="1:29"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8" spans="1:29"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30" spans="1:29"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2" spans="1:29"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4" spans="1:29"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6" spans="1:29"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sheetData>
  <mergeCells count="9">
    <mergeCell ref="A106:A115"/>
    <mergeCell ref="A1:AD2"/>
    <mergeCell ref="A85:A105"/>
    <mergeCell ref="A3:B3"/>
    <mergeCell ref="A4:A32"/>
    <mergeCell ref="A33:A44"/>
    <mergeCell ref="A45:A67"/>
    <mergeCell ref="A68:A75"/>
    <mergeCell ref="A76:A84"/>
  </mergeCells>
  <pageMargins left="0.70866141732283472" right="0.70866141732283472" top="0.74803149606299213" bottom="0.74803149606299213" header="0.31496062992125984" footer="0.31496062992125984"/>
  <pageSetup paperSize="8" scale="5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AB19_agrarumweltindikatoren_und_kennzahlen_auf_nationaler_ebene_datenreihe_d"/>
    <f:field ref="objsubject" par="" edit="true" text=""/>
    <f:field ref="objcreatedby" par="" text="Bühlmann, Monique, BLW"/>
    <f:field ref="objcreatedat" par="" text="26.12.2018 20:54:50"/>
    <f:field ref="objchangedby" par="" text="Bühlmann, Monique, BLW"/>
    <f:field ref="objmodifiedat" par="" text="26.12.2018 20:55:15"/>
    <f:field ref="doc_FSCFOLIO_1_1001_FieldDocumentNumber" par="" text=""/>
    <f:field ref="doc_FSCFOLIO_1_1001_FieldSubject" par="" edit="true" text=""/>
    <f:field ref="FSCFOLIO_1_1001_FieldCurrentUser" par="" text="BLW Jérôme Frei"/>
    <f:field ref="CCAPRECONFIG_15_1001_Objektname" par="" edit="true" text="AB19_agrarumweltindikatoren_und_kennzahlen_auf_nationaler_ebene_datenreihe_d"/>
    <f:field ref="CHPRECONFIG_1_1001_Objektname" par="" edit="true" text="AB19_agrarumweltindikatoren_und_kennzahlen_auf_nationaler_ebene_datenreihe_d"/>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Courrier B"/>
    <f:field ref="CCAPRECONFIG_15_1001_Fax" par="" text=""/>
  </f:record>
  <f:display par="" text="...">
    <f:field ref="CHPRECONFIG_1_1001_Objektname" text="Classe d'objets"/>
    <f:field ref="objcreatedat" text="Créé le/à"/>
    <f:field ref="objcreatedby" text="Créé par"/>
    <f:field ref="objmodifiedat" text="Dernière modification le/à"/>
    <f:field ref="objchangedby" text="Dernière modification par"/>
    <f:field ref="objname" text="Nom"/>
    <f:field ref="CCAPRECONFIG_15_1001_Objektname" text="Nom d'objet"/>
    <f:field ref="objsubject" text="Sujet (un)"/>
    <f:field ref="FSCFOLIO_1_1001_FieldCurrentUser" text="Utilisateur actuel"/>
  </f:display>
  <f:display par="" text="Publipostage">
    <f:field ref="doc_FSCFOLIO_1_1001_FieldDocumentNumber" text="Numéro de document"/>
    <f:field ref="doc_FSCFOLIO_1_1001_FieldSubject" text="Objet"/>
  </f:display>
  <f:display par="" text="Serialcontext &gt; Destinataires">
    <f:field ref="CHPRECONFIG_1_1001_EMailAdresse" text="Adresse e-mail"/>
    <f:field ref="CCAPRECONFIG_15_1001_Fax" text="Fax"/>
    <f:field ref="CHPRECONFIG_1_1001_Anrede" text="Formule d'appel"/>
    <f:field ref="CHPRECONFIG_1_1001_Ort" text="Localité"/>
    <f:field ref="CHPRECONFIG_1_1001_Nachname" text="Nom"/>
    <f:field ref="CHPRECONFIG_1_1001_Postleitzahl" text="NPA"/>
    <f:field ref="CHPRECONFIG_1_1001_Vorname" text="Prénom"/>
    <f:field ref="CCAPRECONFIG_15_1001_Abschriftsbemerkung" text="Remarque de l'expéditeur"/>
    <f:field ref="CHPRECONFIG_1_1001_Strasse" text="Rue"/>
    <f:field ref="CHPRECONFIG_1_1001_Titel" text="Titre"/>
    <f:field ref="CCAPRECONFIG_15_1001_Versandart" text="Type d'envoi"/>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AUM National</vt:lpstr>
    </vt:vector>
  </TitlesOfParts>
  <Company>EVD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Jérôme Frei</dc:creator>
  <cp:lastModifiedBy>Bovigny-Ackermann Karin BLW</cp:lastModifiedBy>
  <cp:lastPrinted>2017-08-28T06:53:46Z</cp:lastPrinted>
  <dcterms:created xsi:type="dcterms:W3CDTF">2015-01-27T09:36:58Z</dcterms:created>
  <dcterms:modified xsi:type="dcterms:W3CDTF">2021-10-28T09:20:50Z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1</vt:lpwstr>
  </property>
  <property fmtid="{D5CDD505-2E9C-101B-9397-08002B2CF9AE}" pid="5" name="FSC#EVDCFG@15.1400:ActualVersionCreatedAt">
    <vt:lpwstr>2018-12-26T20:54:50</vt:lpwstr>
  </property>
  <property fmtid="{D5CDD505-2E9C-101B-9397-08002B2CF9AE}" pid="6" name="FSC#EVDCFG@15.1400:ResponsibleBureau_DE">
    <vt:lpwstr>Bundesamt für Landwirtschaft BLW</vt:lpwstr>
  </property>
  <property fmtid="{D5CDD505-2E9C-101B-9397-08002B2CF9AE}" pid="7" name="FSC#EVDCFG@15.1400:ResponsibleBureau_EN">
    <vt:lpwstr>Federal Office for Agriculture FOAG</vt:lpwstr>
  </property>
  <property fmtid="{D5CDD505-2E9C-101B-9397-08002B2CF9AE}" pid="8" name="FSC#EVDCFG@15.1400:ResponsibleBureau_FR">
    <vt:lpwstr>Office fédéral de l'agriculture OFAG</vt:lpwstr>
  </property>
  <property fmtid="{D5CDD505-2E9C-101B-9397-08002B2CF9AE}" pid="9" name="FSC#EVDCFG@15.1400:ResponsibleBureau_IT">
    <vt:lpwstr>Ufficio federale dell'agricoltura UFAG</vt:lpwstr>
  </property>
  <property fmtid="{D5CDD505-2E9C-101B-9397-08002B2CF9AE}" pid="10" name="FSC#EVDCFG@15.1400:UserInChargeUserTitle">
    <vt:lpwstr/>
  </property>
  <property fmtid="{D5CDD505-2E9C-101B-9397-08002B2CF9AE}" pid="11" name="FSC#EVDCFG@15.1400:UserInChargeUserName">
    <vt:lpwstr>Bühlmann</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BLW</vt:lpwstr>
  </property>
  <property fmtid="{D5CDD505-2E9C-101B-9397-08002B2CF9AE}" pid="18" name="FSC#EVDCFG@15.1400:Address">
    <vt:lpwstr/>
  </property>
  <property fmtid="{D5CDD505-2E9C-101B-9397-08002B2CF9AE}" pid="19" name="FSC#EVDCFG@15.1400:PositionNumber">
    <vt:lpwstr/>
  </property>
  <property fmtid="{D5CDD505-2E9C-101B-9397-08002B2CF9AE}" pid="20" name="FSC#EVDCFG@15.1400:Dossierref">
    <vt:lpwstr>032.1-00006</vt:lpwstr>
  </property>
  <property fmtid="{D5CDD505-2E9C-101B-9397-08002B2CF9AE}" pid="21" name="FSC#EVDCFG@15.1400:FileRespEmail">
    <vt:lpwstr>monique.buehlmann@blw.admin.ch</vt:lpwstr>
  </property>
  <property fmtid="{D5CDD505-2E9C-101B-9397-08002B2CF9AE}" pid="22" name="FSC#EVDCFG@15.1400:FileRespFax">
    <vt:lpwstr>+41 58 462 26 34</vt:lpwstr>
  </property>
  <property fmtid="{D5CDD505-2E9C-101B-9397-08002B2CF9AE}" pid="23" name="FSC#EVDCFG@15.1400:FileRespHome">
    <vt:lpwstr>Bern</vt:lpwstr>
  </property>
  <property fmtid="{D5CDD505-2E9C-101B-9397-08002B2CF9AE}" pid="24" name="FSC#EVDCFG@15.1400:FileResponsible">
    <vt:lpwstr>Monique Bühlmann</vt:lpwstr>
  </property>
  <property fmtid="{D5CDD505-2E9C-101B-9397-08002B2CF9AE}" pid="25" name="FSC#EVDCFG@15.1400:UserInCharge">
    <vt:lpwstr/>
  </property>
  <property fmtid="{D5CDD505-2E9C-101B-9397-08002B2CF9AE}" pid="26" name="FSC#EVDCFG@15.1400:FileRespOrg">
    <vt:lpwstr>Kommunikation und Sprachdienste</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bln</vt:lpwstr>
  </property>
  <property fmtid="{D5CDD505-2E9C-101B-9397-08002B2CF9AE}" pid="31" name="FSC#EVDCFG@15.1400:FileRespStreet">
    <vt:lpwstr>Schwarzenburgstrasse 165</vt:lpwstr>
  </property>
  <property fmtid="{D5CDD505-2E9C-101B-9397-08002B2CF9AE}" pid="32" name="FSC#EVDCFG@15.1400:FileRespTel">
    <vt:lpwstr>+41 58 462 59 38</vt:lpwstr>
  </property>
  <property fmtid="{D5CDD505-2E9C-101B-9397-08002B2CF9AE}" pid="33" name="FSC#EVDCFG@15.1400:FileRespZipCode">
    <vt:lpwstr>3003</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AB19_agrarumweltindikatoren_und_kennzahlen_auf_nationaler_ebene_datenreihe_d</vt:lpwstr>
  </property>
  <property fmtid="{D5CDD505-2E9C-101B-9397-08002B2CF9AE}" pid="47" name="FSC#EVDCFG@15.1400:UserFunction">
    <vt:lpwstr>Sekretariat - DBPRR / BLW</vt:lpwstr>
  </property>
  <property fmtid="{D5CDD505-2E9C-101B-9397-08002B2CF9AE}" pid="48" name="FSC#EVDCFG@15.1400:SalutationEnglish">
    <vt:lpwstr>Communication Unit</vt:lpwstr>
  </property>
  <property fmtid="{D5CDD505-2E9C-101B-9397-08002B2CF9AE}" pid="49" name="FSC#EVDCFG@15.1400:SalutationFrench">
    <vt:lpwstr>Secteur Communication</vt:lpwstr>
  </property>
  <property fmtid="{D5CDD505-2E9C-101B-9397-08002B2CF9AE}" pid="50" name="FSC#EVDCFG@15.1400:SalutationGerman">
    <vt:lpwstr>Fachbereich Kommunikation und Sprachdienste</vt:lpwstr>
  </property>
  <property fmtid="{D5CDD505-2E9C-101B-9397-08002B2CF9AE}" pid="51" name="FSC#EVDCFG@15.1400:SalutationItalian">
    <vt:lpwstr>Settore Comunicazione</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FBKSD / BLW</vt:lpwstr>
  </property>
  <property fmtid="{D5CDD505-2E9C-101B-9397-08002B2CF9AE}" pid="57" name="FSC#EVDCFG@15.1400:ResponsibleEditorFirstname">
    <vt:lpwstr>Monique</vt:lpwstr>
  </property>
  <property fmtid="{D5CDD505-2E9C-101B-9397-08002B2CF9AE}" pid="58" name="FSC#EVDCFG@15.1400:ResponsibleEditorSurname">
    <vt:lpwstr>Bühlmann</vt:lpwstr>
  </property>
  <property fmtid="{D5CDD505-2E9C-101B-9397-08002B2CF9AE}" pid="59" name="FSC#EVDCFG@15.1400:GroupTitle">
    <vt:lpwstr>Kommunikation und Sprachdienste</vt:lpwstr>
  </property>
  <property fmtid="{D5CDD505-2E9C-101B-9397-08002B2CF9AE}" pid="60" name="FSC#COOELAK@1.1001:Subject">
    <vt:lpwstr/>
  </property>
  <property fmtid="{D5CDD505-2E9C-101B-9397-08002B2CF9AE}" pid="61" name="FSC#COOELAK@1.1001:FileReference">
    <vt:lpwstr>032.1-00006</vt:lpwstr>
  </property>
  <property fmtid="{D5CDD505-2E9C-101B-9397-08002B2CF9AE}" pid="62" name="FSC#COOELAK@1.1001:FileRefYear">
    <vt:lpwstr>2019</vt:lpwstr>
  </property>
  <property fmtid="{D5CDD505-2E9C-101B-9397-08002B2CF9AE}" pid="63" name="FSC#COOELAK@1.1001:FileRefOrdinal">
    <vt:lpwstr>6</vt:lpwstr>
  </property>
  <property fmtid="{D5CDD505-2E9C-101B-9397-08002B2CF9AE}" pid="64" name="FSC#COOELAK@1.1001:FileRefOU">
    <vt:lpwstr>SGV / BLW</vt:lpwstr>
  </property>
  <property fmtid="{D5CDD505-2E9C-101B-9397-08002B2CF9AE}" pid="65" name="FSC#COOELAK@1.1001:Organization">
    <vt:lpwstr/>
  </property>
  <property fmtid="{D5CDD505-2E9C-101B-9397-08002B2CF9AE}" pid="66" name="FSC#COOELAK@1.1001:Owner">
    <vt:lpwstr>Bühlmann Monique, BLW</vt:lpwstr>
  </property>
  <property fmtid="{D5CDD505-2E9C-101B-9397-08002B2CF9AE}" pid="67" name="FSC#COOELAK@1.1001:OwnerExtension">
    <vt:lpwstr>+41 58 462 59 38</vt:lpwstr>
  </property>
  <property fmtid="{D5CDD505-2E9C-101B-9397-08002B2CF9AE}" pid="68" name="FSC#COOELAK@1.1001:OwnerFaxExtension">
    <vt:lpwstr>+41 58 462 26 34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Unité de direction Politique, droit et ressources internes (DBPRR / BLW)</vt:lpwstr>
  </property>
  <property fmtid="{D5CDD505-2E9C-101B-9397-08002B2CF9AE}" pid="74" name="FSC#COOELAK@1.1001:CreatedAt">
    <vt:lpwstr>26.12.2018</vt:lpwstr>
  </property>
  <property fmtid="{D5CDD505-2E9C-101B-9397-08002B2CF9AE}" pid="75" name="FSC#COOELAK@1.1001:OU">
    <vt:lpwstr>Kommunikation und Sprachdienste (FBKSD / BLW)</vt:lpwstr>
  </property>
  <property fmtid="{D5CDD505-2E9C-101B-9397-08002B2CF9AE}" pid="76" name="FSC#COOELAK@1.1001:Priority">
    <vt:lpwstr> ()</vt:lpwstr>
  </property>
  <property fmtid="{D5CDD505-2E9C-101B-9397-08002B2CF9AE}" pid="77" name="FSC#COOELAK@1.1001:ObjBarCode">
    <vt:lpwstr>*COO.2101.101.2.1382179*</vt:lpwstr>
  </property>
  <property fmtid="{D5CDD505-2E9C-101B-9397-08002B2CF9AE}" pid="78" name="FSC#COOELAK@1.1001:RefBarCode">
    <vt:lpwstr>*COO.2101.101.7.1382159*</vt:lpwstr>
  </property>
  <property fmtid="{D5CDD505-2E9C-101B-9397-08002B2CF9AE}" pid="79" name="FSC#COOELAK@1.1001:FileRefBarCode">
    <vt:lpwstr>*032.1-00006*</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Bühlmann Monique, BLW</vt:lpwstr>
  </property>
  <property fmtid="{D5CDD505-2E9C-101B-9397-08002B2CF9AE}" pid="84" name="FSC#COOELAK@1.1001:ProcessResponsiblePhone">
    <vt:lpwstr>+41 58 462 59 38</vt:lpwstr>
  </property>
  <property fmtid="{D5CDD505-2E9C-101B-9397-08002B2CF9AE}" pid="85" name="FSC#COOELAK@1.1001:ProcessResponsibleMail">
    <vt:lpwstr>monique.buehlmann@blw.admin.ch</vt:lpwstr>
  </property>
  <property fmtid="{D5CDD505-2E9C-101B-9397-08002B2CF9AE}" pid="86" name="FSC#COOELAK@1.1001:ProcessResponsibleFax">
    <vt:lpwstr>+41 58 462 26 34</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032.1</vt:lpwstr>
  </property>
  <property fmtid="{D5CDD505-2E9C-101B-9397-08002B2CF9AE}" pid="93" name="FSC#COOELAK@1.1001:CurrentUserRolePos">
    <vt:lpwstr>Spécialiste</vt:lpwstr>
  </property>
  <property fmtid="{D5CDD505-2E9C-101B-9397-08002B2CF9AE}" pid="94" name="FSC#COOELAK@1.1001:CurrentUserEmail">
    <vt:lpwstr>jerome.frei@blw.admin.ch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BLW Monique Bühlmann</vt:lpwstr>
  </property>
  <property fmtid="{D5CDD505-2E9C-101B-9397-08002B2CF9AE}" pid="102" name="FSC#ATSTATECFG@1.1001:AgentPhone">
    <vt:lpwstr>+41 58 462 59 38</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032.1-00006/00006/00001/00001</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CAPRECONFIG@15.1001:AddrAnrede">
    <vt:lpwstr/>
  </property>
  <property fmtid="{D5CDD505-2E9C-101B-9397-08002B2CF9AE}" pid="124" name="FSC#CCAPRECONFIG@15.1001:AddrTitel">
    <vt:lpwstr/>
  </property>
  <property fmtid="{D5CDD505-2E9C-101B-9397-08002B2CF9AE}" pid="125" name="FSC#CCAPRECONFIG@15.1001:AddrNachgestellter_Titel">
    <vt:lpwstr/>
  </property>
  <property fmtid="{D5CDD505-2E9C-101B-9397-08002B2CF9AE}" pid="126" name="FSC#CCAPRECONFIG@15.1001:AddrVorname">
    <vt:lpwstr/>
  </property>
  <property fmtid="{D5CDD505-2E9C-101B-9397-08002B2CF9AE}" pid="127" name="FSC#CCAPRECONFIG@15.1001:AddrNachname">
    <vt:lpwstr/>
  </property>
  <property fmtid="{D5CDD505-2E9C-101B-9397-08002B2CF9AE}" pid="128" name="FSC#CCAPRECONFIG@15.1001:AddrzH">
    <vt:lpwstr/>
  </property>
  <property fmtid="{D5CDD505-2E9C-101B-9397-08002B2CF9AE}" pid="129" name="FSC#CCAPRECONFIG@15.1001:AddrGeschlecht">
    <vt:lpwstr/>
  </property>
  <property fmtid="{D5CDD505-2E9C-101B-9397-08002B2CF9AE}" pid="130" name="FSC#CCAPRECONFIG@15.1001:AddrStrasse">
    <vt:lpwstr/>
  </property>
  <property fmtid="{D5CDD505-2E9C-101B-9397-08002B2CF9AE}" pid="131" name="FSC#CCAPRECONFIG@15.1001:AddrHausnummer">
    <vt:lpwstr/>
  </property>
  <property fmtid="{D5CDD505-2E9C-101B-9397-08002B2CF9AE}" pid="132" name="FSC#CCAPRECONFIG@15.1001:AddrStiege">
    <vt:lpwstr/>
  </property>
  <property fmtid="{D5CDD505-2E9C-101B-9397-08002B2CF9AE}" pid="133" name="FSC#CCAPRECONFIG@15.1001:AddrTuer">
    <vt:lpwstr/>
  </property>
  <property fmtid="{D5CDD505-2E9C-101B-9397-08002B2CF9AE}" pid="134" name="FSC#CCAPRECONFIG@15.1001:AddrPostfach">
    <vt:lpwstr/>
  </property>
  <property fmtid="{D5CDD505-2E9C-101B-9397-08002B2CF9AE}" pid="135" name="FSC#CCAPRECONFIG@15.1001:AddrPostleitzahl">
    <vt:lpwstr/>
  </property>
  <property fmtid="{D5CDD505-2E9C-101B-9397-08002B2CF9AE}" pid="136" name="FSC#CCAPRECONFIG@15.1001:AddrOrt">
    <vt:lpwstr/>
  </property>
  <property fmtid="{D5CDD505-2E9C-101B-9397-08002B2CF9AE}" pid="137" name="FSC#CCAPRECONFIG@15.1001:AddrLand">
    <vt:lpwstr/>
  </property>
  <property fmtid="{D5CDD505-2E9C-101B-9397-08002B2CF9AE}" pid="138" name="FSC#CCAPRECONFIG@15.1001:AddrEmail">
    <vt:lpwstr/>
  </property>
  <property fmtid="{D5CDD505-2E9C-101B-9397-08002B2CF9AE}" pid="139" name="FSC#CCAPRECONFIG@15.1001:AddrAdresse">
    <vt:lpwstr/>
  </property>
  <property fmtid="{D5CDD505-2E9C-101B-9397-08002B2CF9AE}" pid="140" name="FSC#CCAPRECONFIG@15.1001:AddrFax">
    <vt:lpwstr/>
  </property>
  <property fmtid="{D5CDD505-2E9C-101B-9397-08002B2CF9AE}" pid="141" name="FSC#CCAPRECONFIG@15.1001:AddrOrganisationsname">
    <vt:lpwstr/>
  </property>
  <property fmtid="{D5CDD505-2E9C-101B-9397-08002B2CF9AE}" pid="142" name="FSC#CCAPRECONFIG@15.1001:AddrOrganisationskurzname">
    <vt:lpwstr/>
  </property>
  <property fmtid="{D5CDD505-2E9C-101B-9397-08002B2CF9AE}" pid="143" name="FSC#CCAPRECONFIG@15.1001:AddrAbschriftsbemerkung">
    <vt:lpwstr/>
  </property>
  <property fmtid="{D5CDD505-2E9C-101B-9397-08002B2CF9AE}" pid="144" name="FSC#CCAPRECONFIG@15.1001:AddrName_Zeile_2">
    <vt:lpwstr/>
  </property>
  <property fmtid="{D5CDD505-2E9C-101B-9397-08002B2CF9AE}" pid="145" name="FSC#CCAPRECONFIG@15.1001:AddrName_Zeile_3">
    <vt:lpwstr/>
  </property>
  <property fmtid="{D5CDD505-2E9C-101B-9397-08002B2CF9AE}" pid="146" name="FSC#CCAPRECONFIG@15.1001:AddrPostalischeAdresse">
    <vt:lpwstr/>
  </property>
  <property fmtid="{D5CDD505-2E9C-101B-9397-08002B2CF9AE}" pid="147" name="FSC#COOSYSTEM@1.1:Container">
    <vt:lpwstr>COO.2101.101.2.1382179</vt:lpwstr>
  </property>
  <property fmtid="{D5CDD505-2E9C-101B-9397-08002B2CF9AE}" pid="148" name="FSC#FSCFOLIO@1.1001:docpropproject">
    <vt:lpwstr/>
  </property>
  <property fmtid="{D5CDD505-2E9C-101B-9397-08002B2CF9AE}" pid="149" name="Microsoft.ReportingServices.InteractiveReport.Excel.SheetName">
    <vt:i4>2</vt:i4>
  </property>
</Properties>
</file>